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65431" windowWidth="15135" windowHeight="9555" tabRatio="924" firstSheet="4" activeTab="14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H'!$A$1:$AH$53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5.xml><?xml version="1.0" encoding="utf-8"?>
<comments xmlns="http://schemas.openxmlformats.org/spreadsheetml/2006/main">
  <authors>
    <author>ARiMR</author>
  </authors>
  <commentList>
    <comment ref="A15" authorId="0">
      <text>
        <r>
          <rPr>
            <sz val="8"/>
            <rFont val="Tahoma"/>
            <family val="2"/>
          </rPr>
          <t xml:space="preserve">Należy wpisać obowiązujacą stopę dyskontową zgodnie z Instrukcją wypełniania Ekonomicznego Planu Operacji (str. 13). Od 01.04.2013 r.  stopa dyskontowa = 4,90%
</t>
        </r>
      </text>
    </comment>
    <comment ref="L16" authorId="0">
      <text>
        <r>
          <rPr>
            <sz val="8"/>
            <rFont val="Tahoma"/>
            <family val="2"/>
          </rPr>
          <t>należy wypełnić zgodnie z instrukcją wypełniania EPO. Wartość stopy dyskontowej 4,18% obowiązuje od dnia 01.07.2013 r.</t>
        </r>
      </text>
    </comment>
  </commentList>
</comments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<sst xmlns="http://schemas.openxmlformats.org/spreadsheetml/2006/main" count="458" uniqueCount="303">
  <si>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</si>
  <si>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</si>
  <si>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</si>
  <si>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</si>
  <si>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</si>
  <si>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</si>
  <si>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</si>
  <si>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</si>
  <si>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</si>
  <si>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</si>
  <si>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</si>
  <si>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</si>
  <si>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</si>
  <si>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</si>
  <si>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</si>
  <si>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</si>
  <si>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</si>
  <si>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</si>
  <si>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</si>
  <si>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</si>
  <si>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</si>
  <si>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</si>
  <si>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</si>
  <si>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</si>
  <si>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</si>
  <si>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</si>
  <si>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</si>
  <si>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</si>
  <si>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</si>
  <si>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</si>
  <si>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</si>
  <si>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</si>
  <si>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</si>
  <si>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</si>
  <si>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</si>
  <si>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</si>
  <si>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</si>
  <si>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</si>
  <si>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</si>
  <si>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</si>
  <si>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</si>
  <si>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</si>
  <si>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</si>
  <si>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</si>
  <si>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</si>
  <si>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</si>
  <si>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</si>
  <si>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</si>
  <si>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</si>
  <si>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</si>
  <si>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</si>
  <si>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</si>
  <si>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</si>
  <si>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</si>
  <si>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</si>
  <si>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</si>
  <si>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</si>
  <si>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</si>
  <si>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</si>
  <si>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</si>
  <si>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</si>
  <si>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</si>
  <si>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</si>
  <si>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</si>
  <si>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</si>
  <si>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</si>
  <si>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</si>
  <si>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</si>
  <si>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</si>
  <si>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</si>
  <si>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</si>
  <si>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</si>
  <si>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</si>
  <si>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</si>
  <si>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</si>
  <si>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</si>
  <si>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</si>
  <si>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</si>
  <si>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</si>
  <si>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</si>
  <si>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</si>
  <si>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</si>
  <si>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</si>
  <si>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</si>
  <si>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</si>
  <si>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</si>
  <si>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</si>
  <si>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</si>
  <si>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</si>
  <si>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</si>
  <si>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</si>
  <si>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</si>
  <si>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</si>
  <si>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</si>
  <si>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</si>
  <si>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</si>
  <si>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</si>
  <si>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</si>
  <si>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</si>
  <si>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</si>
  <si>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</si>
  <si>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</si>
  <si>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</si>
  <si>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</si>
  <si>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</si>
  <si>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</si>
  <si>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</si>
  <si>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</si>
  <si>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</si>
  <si>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</si>
  <si>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</si>
  <si>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</si>
  <si>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</si>
  <si>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</si>
  <si>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</si>
  <si>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</si>
  <si>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</si>
  <si>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</si>
  <si>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</si>
  <si>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</si>
  <si>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</si>
  <si>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</si>
  <si>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</si>
  <si>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</si>
  <si>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</si>
  <si>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</si>
  <si>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</si>
  <si>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</si>
  <si>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</si>
  <si>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</si>
  <si>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</si>
  <si>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</si>
  <si>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</si>
  <si>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</si>
  <si>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</si>
  <si>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</si>
  <si>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</si>
  <si>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</si>
  <si>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</si>
  <si>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</si>
  <si>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</si>
  <si>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</si>
  <si>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</si>
  <si>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</si>
  <si>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</si>
  <si>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</si>
  <si>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</si>
  <si>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</si>
  <si>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</si>
  <si>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</si>
  <si>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</si>
  <si>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</si>
  <si>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</si>
  <si>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</si>
  <si>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</si>
  <si>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</si>
  <si>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</si>
  <si>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</si>
  <si>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</si>
  <si>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</si>
  <si>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</si>
  <si>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</si>
  <si>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</si>
  <si>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</si>
  <si>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</si>
  <si>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</si>
  <si>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</si>
  <si>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</si>
  <si>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</si>
  <si>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</si>
  <si>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</si>
  <si>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</si>
  <si>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</si>
  <si>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</si>
  <si>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</si>
  <si>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</si>
  <si>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</si>
  <si>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</si>
  <si>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</si>
  <si>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</si>
  <si>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</si>
  <si>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</si>
  <si>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</si>
  <si>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</si>
  <si>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</si>
  <si>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</si>
  <si>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</si>
  <si>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</si>
  <si>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</si>
  <si>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</si>
  <si>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</si>
  <si>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</si>
  <si>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</si>
  <si>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</si>
  <si>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</si>
  <si>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</si>
  <si>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</si>
  <si>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</si>
  <si>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</si>
  <si>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</si>
  <si>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</si>
  <si>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</si>
  <si>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</si>
  <si>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</si>
  <si>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</si>
  <si>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</si>
  <si>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</si>
  <si>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</si>
  <si>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</si>
  <si>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</si>
  <si>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</si>
  <si>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</si>
  <si>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</si>
  <si>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</si>
  <si>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</si>
  <si>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</si>
  <si>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</si>
  <si>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</si>
  <si>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</si>
  <si>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</si>
  <si>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</si>
  <si>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</si>
  <si>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</si>
  <si>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</si>
  <si>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</si>
  <si>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</si>
  <si>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</si>
  <si>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</si>
  <si>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</si>
  <si>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</si>
  <si>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</si>
  <si>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</si>
  <si>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</si>
  <si>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</si>
  <si>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</si>
  <si>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</si>
  <si>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</si>
  <si>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</si>
  <si>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</si>
  <si>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</si>
  <si>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</si>
  <si>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</si>
  <si>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</si>
  <si>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</si>
  <si>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</si>
  <si>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</si>
  <si>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</si>
  <si>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</si>
  <si>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</si>
  <si>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</si>
  <si>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</si>
  <si>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</si>
  <si>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</si>
  <si>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</si>
  <si>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</si>
  <si>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</si>
  <si>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</si>
  <si>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</si>
  <si>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</si>
  <si>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</si>
  <si>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</si>
  <si>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</si>
  <si>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</si>
  <si>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</si>
  <si>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</si>
  <si>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</si>
  <si>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</si>
  <si>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</si>
  <si>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</si>
  <si>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</si>
  <si>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</si>
  <si>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</si>
  <si>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</si>
  <si>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</si>
  <si>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</si>
  <si>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</si>
  <si>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</si>
  <si>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</si>
  <si>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</si>
  <si>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</si>
  <si>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</si>
  <si>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</si>
  <si>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</si>
  <si>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</si>
  <si>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</si>
  <si>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</si>
  <si>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</si>
  <si>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</si>
  <si>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</si>
  <si>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</si>
  <si>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</si>
  <si>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</si>
  <si>
    <t>D-4. Wyszczególnienie nowotworzonych miejsc pracy : należy podać nazwę stanowisk, uzasadnienie utworzenia stanowiska pracy oraz wymiar czasu pracy (np. 1, 1/2, ...)</t>
  </si>
  <si>
    <t>koszty finansowe: odsetki leasingowe</t>
  </si>
  <si>
    <t>2. Przychody z operacji</t>
  </si>
  <si>
    <t>pozostałe odsetki finansowe</t>
  </si>
  <si>
    <t>IV. Kwota dotacji</t>
  </si>
  <si>
    <t>VI. Bilans gotówki : stan początkowy</t>
  </si>
  <si>
    <t>stan końcowy [V+VI.]</t>
  </si>
  <si>
    <t>Załącznik nr 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</si>
  <si>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</si>
  <si>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W-1.1_413_312</t>
  </si>
  <si>
    <t>10. Stopa dyskonta (……...%)/czynnik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</si>
</sst>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" fontId="24" fillId="37" borderId="19" xfId="0" applyNumberFormat="1" applyFont="1" applyFill="1" applyBorder="1" applyAlignment="1">
      <alignment horizontal="right" vertical="center"/>
    </xf>
    <xf numFmtId="0" fontId="15" fillId="36" borderId="0" xfId="52" applyFont="1" applyFill="1">
      <alignment/>
      <protection/>
    </xf>
    <xf numFmtId="10" fontId="76" fillId="0" borderId="0" xfId="0" applyNumberFormat="1" applyFont="1" applyAlignment="1" applyProtection="1">
      <alignment/>
      <protection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1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2:31" ht="12.75" customHeight="1">
      <c r="B1" s="106"/>
      <c r="C1" s="106"/>
      <c r="D1" s="106"/>
      <c r="E1" s="106"/>
      <c r="F1" s="106"/>
      <c r="G1" s="106"/>
      <c r="H1" s="106"/>
      <c r="I1" s="106"/>
      <c r="J1" s="106"/>
      <c r="K1" s="212" t="s">
        <v>299</v>
      </c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27" t="s">
        <v>301</v>
      </c>
      <c r="P3" s="228"/>
      <c r="Q3" s="229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5" t="s">
        <v>145</v>
      </c>
      <c r="E5" s="225"/>
      <c r="F5" s="225"/>
      <c r="G5" s="225"/>
      <c r="H5" s="225"/>
      <c r="I5" s="225"/>
      <c r="J5" s="226"/>
      <c r="K5" s="226"/>
      <c r="L5" s="226"/>
      <c r="M5" s="226"/>
      <c r="N5" s="226"/>
      <c r="O5" s="226"/>
      <c r="P5" s="226"/>
      <c r="Q5" s="226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5"/>
      <c r="E6" s="225"/>
      <c r="F6" s="225"/>
      <c r="G6" s="225"/>
      <c r="H6" s="225"/>
      <c r="I6" s="225"/>
      <c r="J6" s="226"/>
      <c r="K6" s="226"/>
      <c r="L6" s="226"/>
      <c r="M6" s="226"/>
      <c r="N6" s="226"/>
      <c r="O6" s="226"/>
      <c r="P6" s="226"/>
      <c r="Q6" s="226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5"/>
      <c r="F13" s="235"/>
      <c r="G13" s="235"/>
      <c r="H13" s="235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2" t="s">
        <v>235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4" t="s">
        <v>300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6" t="s">
        <v>236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7"/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270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8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19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271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4" t="s">
        <v>218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&amp;LPROW_413_312/13/01/EPO&amp;RStrona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workbookViewId="0" topLeftCell="A1">
      <selection activeCell="G43" sqref="G4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4" t="s">
        <v>182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8"/>
      <c r="O2" s="124"/>
    </row>
    <row r="3" spans="1:15" ht="16.5" customHeight="1">
      <c r="A3" s="109"/>
      <c r="B3" s="534" t="s">
        <v>220</v>
      </c>
      <c r="C3" s="535"/>
      <c r="D3" s="535"/>
      <c r="E3" s="535"/>
      <c r="F3" s="535"/>
      <c r="G3" s="535"/>
      <c r="H3" s="536"/>
      <c r="I3" s="615" t="s">
        <v>183</v>
      </c>
      <c r="J3" s="604"/>
      <c r="K3" s="605"/>
      <c r="L3" s="615" t="s">
        <v>184</v>
      </c>
      <c r="M3" s="537"/>
      <c r="N3" s="538"/>
      <c r="O3" s="109"/>
    </row>
    <row r="4" spans="1:15" ht="12.75">
      <c r="A4" s="109"/>
      <c r="B4" s="549" t="s">
        <v>224</v>
      </c>
      <c r="C4" s="527"/>
      <c r="D4" s="527"/>
      <c r="E4" s="527"/>
      <c r="F4" s="527"/>
      <c r="G4" s="527"/>
      <c r="H4" s="507"/>
      <c r="I4" s="616">
        <f>'Sekcja C7.2 i C7.3'!K11</f>
        <v>0</v>
      </c>
      <c r="J4" s="617"/>
      <c r="K4" s="618"/>
      <c r="L4" s="609">
        <f>IF(I11&gt;0,I4/$I$11,0)</f>
        <v>0</v>
      </c>
      <c r="M4" s="610"/>
      <c r="N4" s="611"/>
      <c r="O4" s="109"/>
    </row>
    <row r="5" spans="1:15" ht="24" customHeight="1">
      <c r="A5" s="109"/>
      <c r="B5" s="622"/>
      <c r="C5" s="623"/>
      <c r="D5" s="623"/>
      <c r="E5" s="623"/>
      <c r="F5" s="623"/>
      <c r="G5" s="623"/>
      <c r="H5" s="565"/>
      <c r="I5" s="619"/>
      <c r="J5" s="620"/>
      <c r="K5" s="621"/>
      <c r="L5" s="612"/>
      <c r="M5" s="613"/>
      <c r="N5" s="614"/>
      <c r="O5" s="109"/>
    </row>
    <row r="6" spans="1:15" ht="34.5" customHeight="1">
      <c r="A6" s="109"/>
      <c r="B6" s="549" t="s">
        <v>122</v>
      </c>
      <c r="C6" s="527"/>
      <c r="D6" s="527"/>
      <c r="E6" s="527"/>
      <c r="F6" s="527"/>
      <c r="G6" s="527"/>
      <c r="H6" s="589"/>
      <c r="I6" s="594"/>
      <c r="J6" s="595"/>
      <c r="K6" s="596"/>
      <c r="L6" s="591"/>
      <c r="M6" s="592"/>
      <c r="N6" s="593"/>
      <c r="O6" s="109"/>
    </row>
    <row r="7" spans="1:15" ht="32.25" customHeight="1">
      <c r="A7" s="109"/>
      <c r="B7" s="81"/>
      <c r="C7" s="578" t="s">
        <v>120</v>
      </c>
      <c r="D7" s="579"/>
      <c r="E7" s="579"/>
      <c r="F7" s="579"/>
      <c r="G7" s="302"/>
      <c r="H7" s="590"/>
      <c r="I7" s="586">
        <v>0</v>
      </c>
      <c r="J7" s="597"/>
      <c r="K7" s="598"/>
      <c r="L7" s="580">
        <f>IF(I11&gt;0,I7/$I$11,0)</f>
        <v>0</v>
      </c>
      <c r="M7" s="581"/>
      <c r="N7" s="582"/>
      <c r="O7" s="109"/>
    </row>
    <row r="8" spans="1:15" ht="29.25" customHeight="1">
      <c r="A8" s="109"/>
      <c r="B8" s="81"/>
      <c r="C8" s="583" t="s">
        <v>257</v>
      </c>
      <c r="D8" s="584"/>
      <c r="E8" s="584"/>
      <c r="F8" s="584"/>
      <c r="G8" s="585"/>
      <c r="H8" s="576"/>
      <c r="I8" s="586">
        <v>0</v>
      </c>
      <c r="J8" s="587"/>
      <c r="K8" s="588"/>
      <c r="L8" s="580">
        <f>IF(I11&gt;0,I8/$I$11,0)</f>
        <v>0</v>
      </c>
      <c r="M8" s="581"/>
      <c r="N8" s="582"/>
      <c r="O8" s="109"/>
    </row>
    <row r="9" spans="1:15" ht="55.5" customHeight="1">
      <c r="A9" s="109"/>
      <c r="B9" s="81"/>
      <c r="C9" s="583" t="s">
        <v>258</v>
      </c>
      <c r="D9" s="584"/>
      <c r="E9" s="584"/>
      <c r="F9" s="584"/>
      <c r="G9" s="585"/>
      <c r="H9" s="577"/>
      <c r="I9" s="586">
        <v>0</v>
      </c>
      <c r="J9" s="587"/>
      <c r="K9" s="588"/>
      <c r="L9" s="580">
        <f>IF(I11&gt;0,I9/$I$11,0)</f>
        <v>0</v>
      </c>
      <c r="M9" s="581"/>
      <c r="N9" s="582"/>
      <c r="O9" s="109"/>
    </row>
    <row r="10" spans="1:15" ht="32.25" customHeight="1">
      <c r="A10" s="109"/>
      <c r="B10" s="599" t="s">
        <v>121</v>
      </c>
      <c r="C10" s="375"/>
      <c r="D10" s="375"/>
      <c r="E10" s="375"/>
      <c r="F10" s="375"/>
      <c r="G10" s="375"/>
      <c r="H10" s="65"/>
      <c r="I10" s="606">
        <f>'Sekcja C7.2 i C7.3'!N31</f>
        <v>0</v>
      </c>
      <c r="J10" s="607"/>
      <c r="K10" s="608"/>
      <c r="L10" s="580">
        <f>IF(I11&gt;0,I10/$I$11,0)</f>
        <v>0</v>
      </c>
      <c r="M10" s="581"/>
      <c r="N10" s="582"/>
      <c r="O10" s="109"/>
    </row>
    <row r="11" spans="1:15" ht="35.25" customHeight="1">
      <c r="A11" s="109"/>
      <c r="B11" s="524" t="s">
        <v>8</v>
      </c>
      <c r="C11" s="525"/>
      <c r="D11" s="525"/>
      <c r="E11" s="525"/>
      <c r="F11" s="525"/>
      <c r="G11" s="525"/>
      <c r="H11" s="536"/>
      <c r="I11" s="600">
        <f>SUM(I4:K10)</f>
        <v>0</v>
      </c>
      <c r="J11" s="601"/>
      <c r="K11" s="602"/>
      <c r="L11" s="603">
        <v>1</v>
      </c>
      <c r="M11" s="604"/>
      <c r="N11" s="605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workbookViewId="0" topLeftCell="A1">
      <selection activeCell="B23" sqref="B23:P2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0" t="s">
        <v>192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299"/>
      <c r="R3" s="300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2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305"/>
      <c r="R4" s="306"/>
      <c r="S4" s="108"/>
    </row>
    <row r="5" spans="1:19" ht="12.75" customHeight="1">
      <c r="A5" s="126"/>
      <c r="B5" s="643" t="s">
        <v>0</v>
      </c>
      <c r="C5" s="656" t="s">
        <v>64</v>
      </c>
      <c r="D5" s="657"/>
      <c r="E5" s="657"/>
      <c r="F5" s="657"/>
      <c r="G5" s="658"/>
      <c r="H5" s="659"/>
      <c r="I5" s="632" t="s">
        <v>65</v>
      </c>
      <c r="J5" s="632" t="s">
        <v>62</v>
      </c>
      <c r="K5" s="632" t="s">
        <v>63</v>
      </c>
      <c r="L5" s="656" t="s">
        <v>66</v>
      </c>
      <c r="M5" s="657"/>
      <c r="N5" s="657"/>
      <c r="O5" s="657"/>
      <c r="P5" s="657"/>
      <c r="Q5" s="657"/>
      <c r="R5" s="671"/>
      <c r="S5" s="108"/>
    </row>
    <row r="6" spans="1:19" ht="12.75">
      <c r="A6" s="126"/>
      <c r="B6" s="644"/>
      <c r="C6" s="660"/>
      <c r="D6" s="661"/>
      <c r="E6" s="661"/>
      <c r="F6" s="661"/>
      <c r="G6" s="662"/>
      <c r="H6" s="663"/>
      <c r="I6" s="633"/>
      <c r="J6" s="633"/>
      <c r="K6" s="633"/>
      <c r="L6" s="664"/>
      <c r="M6" s="665"/>
      <c r="N6" s="665"/>
      <c r="O6" s="665"/>
      <c r="P6" s="665"/>
      <c r="Q6" s="665"/>
      <c r="R6" s="672"/>
      <c r="S6" s="108"/>
    </row>
    <row r="7" spans="1:19" ht="12.75" customHeight="1">
      <c r="A7" s="126"/>
      <c r="B7" s="644"/>
      <c r="C7" s="660"/>
      <c r="D7" s="661"/>
      <c r="E7" s="661"/>
      <c r="F7" s="661"/>
      <c r="G7" s="662"/>
      <c r="H7" s="663"/>
      <c r="I7" s="633"/>
      <c r="J7" s="633"/>
      <c r="K7" s="633"/>
      <c r="L7" s="639" t="s">
        <v>61</v>
      </c>
      <c r="M7" s="639" t="s">
        <v>52</v>
      </c>
      <c r="N7" s="628">
        <f>'Sekcja C5'!X5</f>
        <v>2014</v>
      </c>
      <c r="O7" s="628">
        <f>'Sekcja C5'!Y5</f>
        <v>2015</v>
      </c>
      <c r="P7" s="628">
        <f>'Sekcja C5'!Z5</f>
        <v>2016</v>
      </c>
      <c r="Q7" s="628">
        <f>'Sekcja C5'!AA5</f>
        <v>2017</v>
      </c>
      <c r="R7" s="628">
        <f>'Sekcja C5'!AB5</f>
        <v>2018</v>
      </c>
      <c r="S7" s="108"/>
    </row>
    <row r="8" spans="1:19" ht="32.25" customHeight="1">
      <c r="A8" s="126"/>
      <c r="B8" s="645"/>
      <c r="C8" s="664"/>
      <c r="D8" s="665"/>
      <c r="E8" s="665"/>
      <c r="F8" s="665"/>
      <c r="G8" s="666"/>
      <c r="H8" s="667"/>
      <c r="I8" s="634"/>
      <c r="J8" s="634"/>
      <c r="K8" s="634"/>
      <c r="L8" s="640"/>
      <c r="M8" s="640"/>
      <c r="N8" s="629"/>
      <c r="O8" s="629"/>
      <c r="P8" s="629"/>
      <c r="Q8" s="629"/>
      <c r="R8" s="629"/>
      <c r="S8" s="108"/>
    </row>
    <row r="9" spans="1:19" ht="15" customHeight="1">
      <c r="A9" s="126"/>
      <c r="B9" s="62">
        <v>1</v>
      </c>
      <c r="C9" s="668"/>
      <c r="D9" s="669"/>
      <c r="E9" s="669"/>
      <c r="F9" s="669"/>
      <c r="G9" s="669"/>
      <c r="H9" s="670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68"/>
      <c r="D10" s="669"/>
      <c r="E10" s="669"/>
      <c r="F10" s="669"/>
      <c r="G10" s="669"/>
      <c r="H10" s="670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37" t="s">
        <v>8</v>
      </c>
      <c r="J11" s="63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54" t="s">
        <v>54</v>
      </c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375"/>
      <c r="R12" s="376"/>
      <c r="S12" s="108"/>
    </row>
    <row r="13" spans="1:19" ht="12.75">
      <c r="A13" s="126"/>
      <c r="B13" s="643" t="s">
        <v>0</v>
      </c>
      <c r="C13" s="626" t="s">
        <v>61</v>
      </c>
      <c r="D13" s="648"/>
      <c r="E13" s="648"/>
      <c r="F13" s="627"/>
      <c r="G13" s="626" t="s">
        <v>52</v>
      </c>
      <c r="H13" s="627"/>
      <c r="I13" s="626" t="s">
        <v>53</v>
      </c>
      <c r="J13" s="627"/>
      <c r="K13" s="626" t="str">
        <f>+I13</f>
        <v>Rok</v>
      </c>
      <c r="L13" s="627"/>
      <c r="M13" s="626" t="str">
        <f>+K13</f>
        <v>Rok</v>
      </c>
      <c r="N13" s="627"/>
      <c r="O13" s="626" t="str">
        <f>+M13</f>
        <v>Rok</v>
      </c>
      <c r="P13" s="627"/>
      <c r="Q13" s="626" t="str">
        <f>+O13</f>
        <v>Rok</v>
      </c>
      <c r="R13" s="627"/>
      <c r="S13" s="108"/>
    </row>
    <row r="14" spans="1:19" ht="12.75">
      <c r="A14" s="126"/>
      <c r="B14" s="644"/>
      <c r="C14" s="641"/>
      <c r="D14" s="649"/>
      <c r="E14" s="649"/>
      <c r="F14" s="642"/>
      <c r="G14" s="641"/>
      <c r="H14" s="642"/>
      <c r="I14" s="635">
        <f>N7</f>
        <v>2014</v>
      </c>
      <c r="J14" s="636"/>
      <c r="K14" s="635">
        <f>O7</f>
        <v>2015</v>
      </c>
      <c r="L14" s="636"/>
      <c r="M14" s="646">
        <f>P7</f>
        <v>2016</v>
      </c>
      <c r="N14" s="647"/>
      <c r="O14" s="635">
        <f>Q7</f>
        <v>2017</v>
      </c>
      <c r="P14" s="636"/>
      <c r="Q14" s="635">
        <f>R7</f>
        <v>2018</v>
      </c>
      <c r="R14" s="636"/>
      <c r="S14" s="108"/>
    </row>
    <row r="15" spans="1:19" ht="12.75">
      <c r="A15" s="126"/>
      <c r="B15" s="645"/>
      <c r="C15" s="706" t="s">
        <v>55</v>
      </c>
      <c r="D15" s="707"/>
      <c r="E15" s="706" t="s">
        <v>56</v>
      </c>
      <c r="F15" s="707"/>
      <c r="G15" s="104" t="s">
        <v>55</v>
      </c>
      <c r="H15" s="104" t="s">
        <v>56</v>
      </c>
      <c r="I15" s="104" t="s">
        <v>55</v>
      </c>
      <c r="J15" s="104" t="s">
        <v>56</v>
      </c>
      <c r="K15" s="104" t="s">
        <v>55</v>
      </c>
      <c r="L15" s="104" t="s">
        <v>56</v>
      </c>
      <c r="M15" s="104" t="s">
        <v>191</v>
      </c>
      <c r="N15" s="104" t="s">
        <v>56</v>
      </c>
      <c r="O15" s="132" t="s">
        <v>191</v>
      </c>
      <c r="P15" s="104" t="s">
        <v>56</v>
      </c>
      <c r="Q15" s="132" t="s">
        <v>191</v>
      </c>
      <c r="R15" s="104" t="s">
        <v>56</v>
      </c>
      <c r="S15" s="108"/>
    </row>
    <row r="16" spans="1:19" ht="12.75">
      <c r="A16" s="126"/>
      <c r="B16" s="62">
        <v>1</v>
      </c>
      <c r="C16" s="708"/>
      <c r="D16" s="711"/>
      <c r="E16" s="710"/>
      <c r="F16" s="709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708"/>
      <c r="D17" s="709"/>
      <c r="E17" s="710"/>
      <c r="F17" s="709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30">
        <f>SUM(C16:C17)</f>
        <v>0</v>
      </c>
      <c r="D18" s="631"/>
      <c r="E18" s="630">
        <f>SUM(E16:E17)</f>
        <v>0</v>
      </c>
      <c r="F18" s="63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0" t="s">
        <v>202</v>
      </c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712"/>
      <c r="Q23" s="108"/>
      <c r="R23" s="108"/>
      <c r="S23" s="108"/>
    </row>
    <row r="24" spans="1:19" ht="12.75">
      <c r="A24" s="126"/>
      <c r="B24" s="652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713"/>
      <c r="Q24" s="108"/>
      <c r="R24" s="108"/>
      <c r="S24" s="108"/>
    </row>
    <row r="25" spans="1:19" ht="12.75" customHeight="1">
      <c r="A25" s="126"/>
      <c r="B25" s="643" t="s">
        <v>0</v>
      </c>
      <c r="C25" s="683" t="s">
        <v>57</v>
      </c>
      <c r="D25" s="684"/>
      <c r="E25" s="684"/>
      <c r="F25" s="685"/>
      <c r="G25" s="683" t="s">
        <v>58</v>
      </c>
      <c r="H25" s="684"/>
      <c r="I25" s="684"/>
      <c r="J25" s="684"/>
      <c r="K25" s="684"/>
      <c r="L25" s="683" t="s">
        <v>59</v>
      </c>
      <c r="M25" s="685"/>
      <c r="N25" s="683" t="s">
        <v>60</v>
      </c>
      <c r="O25" s="684"/>
      <c r="P25" s="685"/>
      <c r="Q25" s="108"/>
      <c r="R25" s="108"/>
      <c r="S25" s="108"/>
    </row>
    <row r="26" spans="1:19" ht="12.75">
      <c r="A26" s="126"/>
      <c r="B26" s="644"/>
      <c r="C26" s="686"/>
      <c r="D26" s="687"/>
      <c r="E26" s="687"/>
      <c r="F26" s="688"/>
      <c r="G26" s="686"/>
      <c r="H26" s="687"/>
      <c r="I26" s="687"/>
      <c r="J26" s="687"/>
      <c r="K26" s="687"/>
      <c r="L26" s="686"/>
      <c r="M26" s="688"/>
      <c r="N26" s="686"/>
      <c r="O26" s="687"/>
      <c r="P26" s="688"/>
      <c r="Q26" s="108"/>
      <c r="R26" s="108"/>
      <c r="S26" s="108"/>
    </row>
    <row r="27" spans="1:19" ht="12.75">
      <c r="A27" s="126"/>
      <c r="B27" s="644"/>
      <c r="C27" s="686"/>
      <c r="D27" s="687"/>
      <c r="E27" s="687"/>
      <c r="F27" s="688"/>
      <c r="G27" s="686"/>
      <c r="H27" s="687"/>
      <c r="I27" s="687"/>
      <c r="J27" s="687"/>
      <c r="K27" s="687"/>
      <c r="L27" s="686"/>
      <c r="M27" s="688"/>
      <c r="N27" s="686"/>
      <c r="O27" s="687"/>
      <c r="P27" s="688"/>
      <c r="Q27" s="108"/>
      <c r="R27" s="108"/>
      <c r="S27" s="108"/>
    </row>
    <row r="28" spans="1:19" ht="12.75">
      <c r="A28" s="126"/>
      <c r="B28" s="645"/>
      <c r="C28" s="689"/>
      <c r="D28" s="690"/>
      <c r="E28" s="690"/>
      <c r="F28" s="691"/>
      <c r="G28" s="689"/>
      <c r="H28" s="690"/>
      <c r="I28" s="690"/>
      <c r="J28" s="690"/>
      <c r="K28" s="690"/>
      <c r="L28" s="689"/>
      <c r="M28" s="691"/>
      <c r="N28" s="689"/>
      <c r="O28" s="690"/>
      <c r="P28" s="691"/>
      <c r="Q28" s="108"/>
      <c r="R28" s="108"/>
      <c r="S28" s="108"/>
    </row>
    <row r="29" spans="1:19" ht="12.75">
      <c r="A29" s="126"/>
      <c r="B29" s="62">
        <v>1</v>
      </c>
      <c r="C29" s="696"/>
      <c r="D29" s="697"/>
      <c r="E29" s="697"/>
      <c r="F29" s="698"/>
      <c r="G29" s="696"/>
      <c r="H29" s="697"/>
      <c r="I29" s="697"/>
      <c r="J29" s="697"/>
      <c r="K29" s="698"/>
      <c r="L29" s="701"/>
      <c r="M29" s="702"/>
      <c r="N29" s="680"/>
      <c r="O29" s="681"/>
      <c r="P29" s="682"/>
      <c r="Q29" s="108"/>
      <c r="R29" s="108"/>
      <c r="S29" s="108"/>
    </row>
    <row r="30" spans="1:19" ht="12.75">
      <c r="A30" s="126"/>
      <c r="B30" s="62">
        <v>2</v>
      </c>
      <c r="C30" s="696"/>
      <c r="D30" s="697"/>
      <c r="E30" s="697"/>
      <c r="F30" s="698"/>
      <c r="G30" s="696"/>
      <c r="H30" s="697"/>
      <c r="I30" s="697"/>
      <c r="J30" s="697"/>
      <c r="K30" s="698"/>
      <c r="L30" s="701"/>
      <c r="M30" s="702"/>
      <c r="N30" s="680"/>
      <c r="O30" s="681"/>
      <c r="P30" s="682"/>
      <c r="Q30" s="108"/>
      <c r="R30" s="108"/>
      <c r="S30" s="108"/>
    </row>
    <row r="31" spans="1:19" ht="28.5" customHeight="1">
      <c r="A31" s="126"/>
      <c r="B31" s="699" t="s">
        <v>8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700"/>
      <c r="N31" s="673">
        <f>SUM(N29:N30)</f>
        <v>0</v>
      </c>
      <c r="O31" s="695"/>
      <c r="P31" s="674"/>
      <c r="Q31" s="108"/>
      <c r="R31" s="108"/>
      <c r="S31" s="108"/>
    </row>
    <row r="32" spans="1:19" ht="23.25" customHeight="1">
      <c r="A32" s="126"/>
      <c r="B32" s="654" t="s">
        <v>54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94"/>
      <c r="Q32" s="108"/>
      <c r="R32" s="108"/>
      <c r="S32" s="108"/>
    </row>
    <row r="33" spans="1:19" ht="12.75">
      <c r="A33" s="126"/>
      <c r="B33" s="643" t="s">
        <v>0</v>
      </c>
      <c r="C33" s="675" t="s">
        <v>52</v>
      </c>
      <c r="D33" s="676"/>
      <c r="E33" s="676"/>
      <c r="F33" s="677"/>
      <c r="G33" s="675" t="s">
        <v>53</v>
      </c>
      <c r="H33" s="677"/>
      <c r="I33" s="675" t="str">
        <f>+G33</f>
        <v>Rok</v>
      </c>
      <c r="J33" s="677"/>
      <c r="K33" s="675" t="str">
        <f>+I33</f>
        <v>Rok</v>
      </c>
      <c r="L33" s="677"/>
      <c r="M33" s="675" t="str">
        <f>+K33</f>
        <v>Rok</v>
      </c>
      <c r="N33" s="677"/>
      <c r="O33" s="675" t="str">
        <f>+M33</f>
        <v>Rok</v>
      </c>
      <c r="P33" s="677"/>
      <c r="Q33" s="108"/>
      <c r="R33" s="108"/>
      <c r="S33" s="108"/>
    </row>
    <row r="34" spans="1:19" ht="12.75">
      <c r="A34" s="126"/>
      <c r="B34" s="644"/>
      <c r="C34" s="703"/>
      <c r="D34" s="704"/>
      <c r="E34" s="704"/>
      <c r="F34" s="705"/>
      <c r="G34" s="692">
        <f>N7</f>
        <v>2014</v>
      </c>
      <c r="H34" s="693"/>
      <c r="I34" s="692">
        <f>O7</f>
        <v>2015</v>
      </c>
      <c r="J34" s="693"/>
      <c r="K34" s="692">
        <f>P7</f>
        <v>2016</v>
      </c>
      <c r="L34" s="693"/>
      <c r="M34" s="635">
        <f>Q7</f>
        <v>2017</v>
      </c>
      <c r="N34" s="636"/>
      <c r="O34" s="635">
        <f>R7</f>
        <v>2018</v>
      </c>
      <c r="P34" s="636"/>
      <c r="Q34" s="108"/>
      <c r="R34" s="108"/>
      <c r="S34" s="108"/>
    </row>
    <row r="35" spans="1:19" ht="12.75">
      <c r="A35" s="126"/>
      <c r="B35" s="645"/>
      <c r="C35" s="678" t="s">
        <v>55</v>
      </c>
      <c r="D35" s="679"/>
      <c r="E35" s="678" t="s">
        <v>56</v>
      </c>
      <c r="F35" s="679"/>
      <c r="G35" s="63" t="s">
        <v>55</v>
      </c>
      <c r="H35" s="63" t="s">
        <v>56</v>
      </c>
      <c r="I35" s="63" t="s">
        <v>55</v>
      </c>
      <c r="J35" s="63" t="s">
        <v>56</v>
      </c>
      <c r="K35" s="63" t="s">
        <v>55</v>
      </c>
      <c r="L35" s="63" t="s">
        <v>56</v>
      </c>
      <c r="M35" s="63" t="s">
        <v>191</v>
      </c>
      <c r="N35" s="133" t="s">
        <v>56</v>
      </c>
      <c r="O35" s="134" t="s">
        <v>191</v>
      </c>
      <c r="P35" s="133" t="s">
        <v>56</v>
      </c>
      <c r="Q35" s="108"/>
      <c r="R35" s="108"/>
      <c r="S35" s="108"/>
    </row>
    <row r="36" spans="1:19" ht="12.75">
      <c r="A36" s="126"/>
      <c r="B36" s="62">
        <v>1</v>
      </c>
      <c r="C36" s="624"/>
      <c r="D36" s="625"/>
      <c r="E36" s="624"/>
      <c r="F36" s="62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4"/>
      <c r="D37" s="625"/>
      <c r="E37" s="624"/>
      <c r="F37" s="62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73">
        <f>SUM(C36:C37)</f>
        <v>0</v>
      </c>
      <c r="D38" s="674"/>
      <c r="E38" s="673">
        <f>SUM(E36:E37)</f>
        <v>0</v>
      </c>
      <c r="F38" s="67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K34:L34"/>
    <mergeCell ref="L30:M30"/>
    <mergeCell ref="C10:H10"/>
    <mergeCell ref="B25:B28"/>
    <mergeCell ref="C25:F28"/>
    <mergeCell ref="B13:B15"/>
    <mergeCell ref="E15:F15"/>
    <mergeCell ref="B23:P24"/>
    <mergeCell ref="M33:N33"/>
    <mergeCell ref="C18:D18"/>
    <mergeCell ref="N29:P29"/>
    <mergeCell ref="O14:P14"/>
    <mergeCell ref="G25:K28"/>
    <mergeCell ref="C17:D17"/>
    <mergeCell ref="E17:F17"/>
    <mergeCell ref="E16:F16"/>
    <mergeCell ref="C16:D16"/>
    <mergeCell ref="C30:F30"/>
    <mergeCell ref="K33:L33"/>
    <mergeCell ref="G30:K30"/>
    <mergeCell ref="I14:J14"/>
    <mergeCell ref="C15:D15"/>
    <mergeCell ref="C29:F29"/>
    <mergeCell ref="N31:P31"/>
    <mergeCell ref="O34:P34"/>
    <mergeCell ref="G29:K29"/>
    <mergeCell ref="I34:J34"/>
    <mergeCell ref="B31:M31"/>
    <mergeCell ref="M34:N34"/>
    <mergeCell ref="B33:B35"/>
    <mergeCell ref="I33:J33"/>
    <mergeCell ref="L29:M29"/>
    <mergeCell ref="C34:F34"/>
    <mergeCell ref="E35:F35"/>
    <mergeCell ref="C36:D36"/>
    <mergeCell ref="E37:F37"/>
    <mergeCell ref="E36:F36"/>
    <mergeCell ref="N30:P30"/>
    <mergeCell ref="N25:P28"/>
    <mergeCell ref="L25:M28"/>
    <mergeCell ref="G34:H34"/>
    <mergeCell ref="B32:P32"/>
    <mergeCell ref="O33:P33"/>
    <mergeCell ref="B3:R4"/>
    <mergeCell ref="B12:R12"/>
    <mergeCell ref="C5:H8"/>
    <mergeCell ref="C9:H9"/>
    <mergeCell ref="L5:R6"/>
    <mergeCell ref="C38:D38"/>
    <mergeCell ref="E38:F38"/>
    <mergeCell ref="C33:F33"/>
    <mergeCell ref="G33:H33"/>
    <mergeCell ref="C35:D35"/>
    <mergeCell ref="G14:H14"/>
    <mergeCell ref="B5:B8"/>
    <mergeCell ref="P7:P8"/>
    <mergeCell ref="K13:L13"/>
    <mergeCell ref="K14:L14"/>
    <mergeCell ref="M13:N13"/>
    <mergeCell ref="M14:N14"/>
    <mergeCell ref="K5:K8"/>
    <mergeCell ref="C13:F14"/>
    <mergeCell ref="G13:H13"/>
    <mergeCell ref="O7:O8"/>
    <mergeCell ref="I11:J11"/>
    <mergeCell ref="L7:L8"/>
    <mergeCell ref="M7:M8"/>
    <mergeCell ref="N7:N8"/>
    <mergeCell ref="C37:D37"/>
    <mergeCell ref="I13:J13"/>
    <mergeCell ref="R7:R8"/>
    <mergeCell ref="E18:F18"/>
    <mergeCell ref="Q13:R13"/>
    <mergeCell ref="Q7:Q8"/>
    <mergeCell ref="I5:I8"/>
    <mergeCell ref="J5:J8"/>
    <mergeCell ref="Q14:R14"/>
    <mergeCell ref="O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&amp;LPROW_413_312/13/01/EPO&amp;RStrona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workbookViewId="0" topLeftCell="A14">
      <selection activeCell="M38" sqref="M38:M39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8" t="s">
        <v>12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  <c r="Y2" s="110"/>
      <c r="Z2" s="1"/>
    </row>
    <row r="3" spans="1:26" ht="12.75">
      <c r="A3" s="110"/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10"/>
      <c r="Z3" s="1"/>
    </row>
    <row r="4" spans="1:26" ht="20.25" customHeight="1">
      <c r="A4" s="110"/>
      <c r="B4" s="325" t="s">
        <v>13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40"/>
      <c r="Y4" s="110"/>
      <c r="Z4" s="1"/>
    </row>
    <row r="5" spans="1:26" ht="12.75" customHeight="1">
      <c r="A5" s="110"/>
      <c r="B5" s="717" t="s">
        <v>194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  <c r="R5" s="718"/>
      <c r="S5" s="719"/>
      <c r="T5" s="719"/>
      <c r="U5" s="719"/>
      <c r="V5" s="719"/>
      <c r="W5" s="719"/>
      <c r="X5" s="720"/>
      <c r="Y5" s="110"/>
      <c r="Z5" s="1"/>
    </row>
    <row r="6" spans="1:26" ht="30" customHeight="1">
      <c r="A6" s="110"/>
      <c r="B6" s="30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721"/>
      <c r="S6" s="722"/>
      <c r="T6" s="722"/>
      <c r="U6" s="722"/>
      <c r="V6" s="722"/>
      <c r="W6" s="722"/>
      <c r="X6" s="723"/>
      <c r="Y6" s="110"/>
      <c r="Z6" s="1"/>
    </row>
    <row r="7" spans="1:26" ht="37.5" customHeight="1">
      <c r="A7" s="110"/>
      <c r="B7" s="726" t="s">
        <v>195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40"/>
      <c r="R7" s="744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41" t="s">
        <v>213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3"/>
      <c r="R8" s="714">
        <f>MAX(R5:X7)</f>
        <v>0</v>
      </c>
      <c r="S8" s="715"/>
      <c r="T8" s="715"/>
      <c r="U8" s="715"/>
      <c r="V8" s="715"/>
      <c r="W8" s="715"/>
      <c r="X8" s="716"/>
      <c r="Y8" s="110"/>
      <c r="Z8" s="1"/>
    </row>
    <row r="9" spans="1:26" ht="21.75" customHeight="1">
      <c r="A9" s="110"/>
      <c r="B9" s="325" t="s">
        <v>203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7"/>
      <c r="Y9" s="110"/>
      <c r="Z9" s="1"/>
    </row>
    <row r="10" spans="1:26" ht="37.5" customHeight="1">
      <c r="A10" s="110"/>
      <c r="B10" s="726" t="s">
        <v>204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8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6"/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8"/>
      <c r="R11" s="745"/>
      <c r="S11" s="745"/>
      <c r="T11" s="745"/>
      <c r="U11" s="745"/>
      <c r="V11" s="745"/>
      <c r="W11" s="745"/>
      <c r="X11" s="745"/>
      <c r="Y11" s="110"/>
      <c r="Z11" s="1"/>
    </row>
    <row r="12" spans="1:26" ht="22.5" customHeight="1">
      <c r="A12" s="110"/>
      <c r="B12" s="325" t="s">
        <v>205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  <c r="Y12" s="110"/>
      <c r="Z12" s="1"/>
    </row>
    <row r="13" spans="1:26" ht="33.75" customHeight="1">
      <c r="A13" s="110"/>
      <c r="B13" s="726" t="s">
        <v>206</v>
      </c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8"/>
      <c r="R13" s="714">
        <f>R10+R8</f>
        <v>0</v>
      </c>
      <c r="S13" s="715"/>
      <c r="T13" s="715"/>
      <c r="U13" s="715"/>
      <c r="V13" s="715"/>
      <c r="W13" s="715"/>
      <c r="X13" s="716"/>
      <c r="Y13" s="110"/>
      <c r="Z13" s="1"/>
    </row>
    <row r="14" spans="1:26" ht="36.75" customHeight="1">
      <c r="A14" s="110"/>
      <c r="B14" s="307" t="s">
        <v>292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5"/>
      <c r="Y14" s="110"/>
      <c r="Z14" s="1"/>
    </row>
    <row r="15" spans="1:26" ht="52.5" customHeight="1">
      <c r="A15" s="110"/>
      <c r="B15" s="738" t="s">
        <v>14</v>
      </c>
      <c r="C15" s="738"/>
      <c r="D15" s="738"/>
      <c r="E15" s="738"/>
      <c r="F15" s="736" t="s">
        <v>15</v>
      </c>
      <c r="G15" s="747"/>
      <c r="H15" s="747"/>
      <c r="I15" s="747"/>
      <c r="J15" s="748"/>
      <c r="K15" s="736" t="s">
        <v>67</v>
      </c>
      <c r="L15" s="375"/>
      <c r="M15" s="375"/>
      <c r="N15" s="375"/>
      <c r="O15" s="375"/>
      <c r="P15" s="375"/>
      <c r="Q15" s="375"/>
      <c r="R15" s="375"/>
      <c r="S15" s="375"/>
      <c r="T15" s="375"/>
      <c r="U15" s="376"/>
      <c r="V15" s="736"/>
      <c r="W15" s="737"/>
      <c r="X15" s="136" t="s">
        <v>16</v>
      </c>
      <c r="Y15" s="110"/>
      <c r="Z15" s="1"/>
    </row>
    <row r="16" spans="1:26" ht="34.5" customHeight="1">
      <c r="A16" s="110"/>
      <c r="B16" s="726" t="s">
        <v>17</v>
      </c>
      <c r="C16" s="727"/>
      <c r="D16" s="727"/>
      <c r="E16" s="728"/>
      <c r="F16" s="411"/>
      <c r="G16" s="724"/>
      <c r="H16" s="724"/>
      <c r="I16" s="724"/>
      <c r="J16" s="725"/>
      <c r="K16" s="411"/>
      <c r="L16" s="732"/>
      <c r="M16" s="732"/>
      <c r="N16" s="732"/>
      <c r="O16" s="732"/>
      <c r="P16" s="732"/>
      <c r="Q16" s="732"/>
      <c r="R16" s="732"/>
      <c r="S16" s="732"/>
      <c r="T16" s="732"/>
      <c r="U16" s="733"/>
      <c r="V16" s="736"/>
      <c r="W16" s="737"/>
      <c r="X16" s="141"/>
      <c r="Y16" s="110"/>
      <c r="Z16" s="1"/>
    </row>
    <row r="17" spans="1:26" ht="34.5" customHeight="1">
      <c r="A17" s="110"/>
      <c r="B17" s="726" t="s">
        <v>18</v>
      </c>
      <c r="C17" s="727"/>
      <c r="D17" s="727"/>
      <c r="E17" s="728"/>
      <c r="F17" s="411"/>
      <c r="G17" s="724"/>
      <c r="H17" s="724"/>
      <c r="I17" s="724"/>
      <c r="J17" s="725"/>
      <c r="K17" s="411"/>
      <c r="L17" s="732"/>
      <c r="M17" s="732"/>
      <c r="N17" s="732"/>
      <c r="O17" s="732"/>
      <c r="P17" s="732"/>
      <c r="Q17" s="732"/>
      <c r="R17" s="732"/>
      <c r="S17" s="732"/>
      <c r="T17" s="732"/>
      <c r="U17" s="733"/>
      <c r="V17" s="736"/>
      <c r="W17" s="737"/>
      <c r="X17" s="141"/>
      <c r="Y17" s="110"/>
      <c r="Z17" s="1"/>
    </row>
    <row r="18" spans="1:26" ht="34.5" customHeight="1">
      <c r="A18" s="110"/>
      <c r="B18" s="726" t="s">
        <v>260</v>
      </c>
      <c r="C18" s="727"/>
      <c r="D18" s="727"/>
      <c r="E18" s="728"/>
      <c r="F18" s="411"/>
      <c r="G18" s="724"/>
      <c r="H18" s="724"/>
      <c r="I18" s="724"/>
      <c r="J18" s="725"/>
      <c r="K18" s="411"/>
      <c r="L18" s="732"/>
      <c r="M18" s="732"/>
      <c r="N18" s="732"/>
      <c r="O18" s="732"/>
      <c r="P18" s="732"/>
      <c r="Q18" s="732"/>
      <c r="R18" s="732"/>
      <c r="S18" s="732"/>
      <c r="T18" s="732"/>
      <c r="U18" s="733"/>
      <c r="V18" s="736"/>
      <c r="W18" s="737"/>
      <c r="X18" s="141"/>
      <c r="Y18" s="110"/>
      <c r="Z18" s="1"/>
    </row>
    <row r="19" spans="1:26" ht="24" customHeight="1">
      <c r="A19" s="110"/>
      <c r="B19" s="382" t="s">
        <v>193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8:E18"/>
    <mergeCell ref="F18:J18"/>
    <mergeCell ref="K18:U18"/>
    <mergeCell ref="V18:W18"/>
    <mergeCell ref="B19:W19"/>
    <mergeCell ref="B13:Q13"/>
    <mergeCell ref="V16:W16"/>
    <mergeCell ref="F15:J15"/>
    <mergeCell ref="K15:U15"/>
    <mergeCell ref="B17:E17"/>
    <mergeCell ref="B2:X3"/>
    <mergeCell ref="B12:X12"/>
    <mergeCell ref="B7:Q7"/>
    <mergeCell ref="B8:Q8"/>
    <mergeCell ref="R7:X7"/>
    <mergeCell ref="B4:X4"/>
    <mergeCell ref="B11:Q11"/>
    <mergeCell ref="R11:X11"/>
    <mergeCell ref="R8:X8"/>
    <mergeCell ref="F17:J17"/>
    <mergeCell ref="K17:U17"/>
    <mergeCell ref="V17:W17"/>
    <mergeCell ref="B15:E15"/>
    <mergeCell ref="V15:W15"/>
    <mergeCell ref="B16:E16"/>
    <mergeCell ref="R13:X13"/>
    <mergeCell ref="B5:Q6"/>
    <mergeCell ref="R5:X6"/>
    <mergeCell ref="B9:X9"/>
    <mergeCell ref="F16:J16"/>
    <mergeCell ref="B10:Q10"/>
    <mergeCell ref="R10:X10"/>
    <mergeCell ref="K16:U16"/>
    <mergeCell ref="B14:X14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&amp;LPROW_413_312/13/01/EPO&amp;RStrona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workbookViewId="0" topLeftCell="A1">
      <selection activeCell="P36" sqref="P36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8" t="s">
        <v>246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110"/>
    </row>
    <row r="4" spans="1:25" ht="12.75">
      <c r="A4" s="110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110"/>
    </row>
    <row r="5" spans="1:25" ht="21.75" customHeight="1">
      <c r="A5" s="110"/>
      <c r="B5" s="325" t="s">
        <v>19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10"/>
    </row>
    <row r="6" spans="1:25" ht="51" customHeight="1">
      <c r="A6" s="110"/>
      <c r="B6" s="749" t="s">
        <v>123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38" t="s">
        <v>185</v>
      </c>
      <c r="P6" s="738"/>
      <c r="Q6" s="738"/>
      <c r="R6" s="738"/>
      <c r="S6" s="738"/>
      <c r="T6" s="738" t="s">
        <v>186</v>
      </c>
      <c r="U6" s="738"/>
      <c r="V6" s="738"/>
      <c r="W6" s="738"/>
      <c r="X6" s="738"/>
      <c r="Y6" s="110"/>
    </row>
    <row r="7" spans="1:25" ht="21" customHeight="1">
      <c r="A7" s="110"/>
      <c r="B7" s="446" t="s">
        <v>165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8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110"/>
    </row>
    <row r="12" spans="1:25" ht="18" customHeight="1">
      <c r="A12" s="110"/>
      <c r="B12" s="751" t="s">
        <v>245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110"/>
    </row>
    <row r="14" spans="1:25" ht="19.5" customHeight="1">
      <c r="A14" s="110"/>
      <c r="B14" s="752" t="s">
        <v>166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110"/>
    </row>
    <row r="19" spans="1:25" ht="22.5" customHeight="1">
      <c r="A19" s="110"/>
      <c r="B19" s="752" t="s">
        <v>71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124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38" t="s">
        <v>125</v>
      </c>
      <c r="P20" s="738"/>
      <c r="Q20" s="738"/>
      <c r="R20" s="738"/>
      <c r="S20" s="738"/>
      <c r="T20" s="738" t="s">
        <v>20</v>
      </c>
      <c r="U20" s="738"/>
      <c r="V20" s="738"/>
      <c r="W20" s="738"/>
      <c r="X20" s="738"/>
      <c r="Y20" s="110"/>
    </row>
    <row r="21" spans="1:25" ht="20.25" customHeight="1">
      <c r="A21" s="110"/>
      <c r="B21" s="752" t="s">
        <v>150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167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151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110"/>
    </row>
    <row r="24" spans="1:25" ht="23.25" customHeight="1">
      <c r="A24" s="110"/>
      <c r="B24" s="755" t="s">
        <v>152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72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&amp;LPROW_413_312/13/01/EPO&amp;RStrona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workbookViewId="0" topLeftCell="A7">
      <selection activeCell="G42" sqref="G41:G4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5" t="s">
        <v>242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5" t="s">
        <v>241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197</v>
      </c>
      <c r="C5" s="755" t="s">
        <v>198</v>
      </c>
      <c r="D5" s="535"/>
      <c r="E5" s="535"/>
      <c r="F5" s="536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4" t="s">
        <v>8</v>
      </c>
      <c r="D7" s="525"/>
      <c r="E7" s="525"/>
      <c r="F7" s="52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252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262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86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228</v>
      </c>
      <c r="C15" s="535"/>
      <c r="D15" s="535"/>
      <c r="E15" s="535"/>
      <c r="F15" s="536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293</v>
      </c>
      <c r="C16" s="535"/>
      <c r="D16" s="535"/>
      <c r="E16" s="535"/>
      <c r="F16" s="536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229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264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41" t="s">
        <v>286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263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287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4" t="s">
        <v>8</v>
      </c>
      <c r="C24" s="525"/>
      <c r="D24" s="525"/>
      <c r="E24" s="525"/>
      <c r="F24" s="52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&amp;LPROW_413_312/13/01/EPO&amp;RStrona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SheetLayoutView="100" workbookViewId="0" topLeftCell="A1">
      <selection activeCell="D14" sqref="D14:E1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4" t="s">
        <v>200</v>
      </c>
      <c r="B3" s="535"/>
      <c r="C3" s="535"/>
      <c r="D3" s="535"/>
      <c r="E3" s="535"/>
      <c r="F3" s="535"/>
      <c r="G3" s="535"/>
      <c r="H3" s="535"/>
      <c r="I3" s="535"/>
      <c r="J3" s="536"/>
      <c r="K3" s="109"/>
    </row>
    <row r="4" spans="1:11" ht="24.75" customHeight="1">
      <c r="A4" s="788" t="s">
        <v>89</v>
      </c>
      <c r="B4" s="789" t="s">
        <v>61</v>
      </c>
      <c r="C4" s="790"/>
      <c r="D4" s="288" t="s">
        <v>52</v>
      </c>
      <c r="E4" s="289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1" ht="12.75">
      <c r="A5" s="498"/>
      <c r="B5" s="319" t="s">
        <v>9</v>
      </c>
      <c r="C5" s="321"/>
      <c r="D5" s="319" t="s">
        <v>90</v>
      </c>
      <c r="E5" s="321"/>
      <c r="F5" s="40" t="s">
        <v>91</v>
      </c>
      <c r="G5" s="40" t="s">
        <v>92</v>
      </c>
      <c r="H5" s="40" t="s">
        <v>93</v>
      </c>
      <c r="I5" s="40" t="s">
        <v>94</v>
      </c>
      <c r="J5" s="40" t="s">
        <v>95</v>
      </c>
      <c r="K5" s="109"/>
    </row>
    <row r="6" spans="1:11" ht="25.5" customHeight="1">
      <c r="A6" s="61" t="s">
        <v>96</v>
      </c>
      <c r="B6" s="784">
        <v>0</v>
      </c>
      <c r="C6" s="785"/>
      <c r="D6" s="511">
        <v>0</v>
      </c>
      <c r="E6" s="513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294</v>
      </c>
      <c r="B7" s="784">
        <v>0</v>
      </c>
      <c r="C7" s="785"/>
      <c r="D7" s="511">
        <f>'Sekcja F'!G7</f>
        <v>0</v>
      </c>
      <c r="E7" s="513"/>
      <c r="F7" s="152">
        <f>'Sekcja F'!H7</f>
        <v>0</v>
      </c>
      <c r="G7" s="211">
        <f>'Sekcja F'!I7</f>
        <v>0</v>
      </c>
      <c r="H7" s="152">
        <f>'Sekcja F'!J7</f>
        <v>0</v>
      </c>
      <c r="I7" s="152">
        <f>'Sekcja F'!K7</f>
        <v>0</v>
      </c>
      <c r="J7" s="152">
        <f>'Sekcja F'!L7</f>
        <v>0</v>
      </c>
      <c r="K7" s="109"/>
    </row>
    <row r="8" spans="1:11" ht="26.25" customHeight="1">
      <c r="A8" s="61" t="s">
        <v>97</v>
      </c>
      <c r="B8" s="784">
        <v>0</v>
      </c>
      <c r="C8" s="785"/>
      <c r="D8" s="511">
        <f>'Sekcja F'!G24</f>
        <v>0</v>
      </c>
      <c r="E8" s="513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247</v>
      </c>
      <c r="B9" s="511">
        <f>B7-B8</f>
        <v>0</v>
      </c>
      <c r="C9" s="513"/>
      <c r="D9" s="511">
        <f>D7-D8</f>
        <v>0</v>
      </c>
      <c r="E9" s="513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290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187</v>
      </c>
      <c r="B11" s="776"/>
      <c r="C11" s="777"/>
      <c r="D11" s="511">
        <f>D9-D10</f>
        <v>0</v>
      </c>
      <c r="E11" s="513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188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189</v>
      </c>
      <c r="B13" s="776"/>
      <c r="C13" s="777"/>
      <c r="D13" s="511">
        <f>'Sekcja F'!G10</f>
        <v>0</v>
      </c>
      <c r="E13" s="513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190</v>
      </c>
      <c r="B14" s="776"/>
      <c r="C14" s="777"/>
      <c r="D14" s="511">
        <f>D11+D13-D6</f>
        <v>0</v>
      </c>
      <c r="E14" s="513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302</v>
      </c>
      <c r="B15" s="293" t="s">
        <v>9</v>
      </c>
      <c r="C15" s="295"/>
      <c r="D15" s="778">
        <v>1</v>
      </c>
      <c r="E15" s="779"/>
      <c r="F15" s="187">
        <f>1/(1+L16)^1</f>
        <v>0.9598771357266269</v>
      </c>
      <c r="G15" s="187">
        <f>1/(1+L16)^2</f>
        <v>0.9213641156907534</v>
      </c>
      <c r="H15" s="187">
        <f>1/(1+L16)^3</f>
        <v>0.8843963483305369</v>
      </c>
      <c r="I15" s="187">
        <f>1/(1+L16)^4</f>
        <v>0.8489118336826039</v>
      </c>
      <c r="J15" s="187">
        <f>1/(1+L16)^5</f>
        <v>0.8148510593996966</v>
      </c>
      <c r="K15" s="109"/>
    </row>
    <row r="16" spans="1:12" ht="26.25" customHeight="1">
      <c r="A16" s="293" t="s">
        <v>98</v>
      </c>
      <c r="B16" s="537"/>
      <c r="C16" s="537"/>
      <c r="D16" s="537"/>
      <c r="E16" s="538"/>
      <c r="F16" s="781">
        <f>D14*D15+F14*F15+G14*G15+H14*H15+I14*I15+J14*J15</f>
        <v>0</v>
      </c>
      <c r="G16" s="782"/>
      <c r="H16" s="783"/>
      <c r="I16" s="39"/>
      <c r="J16" s="39"/>
      <c r="K16" s="109"/>
      <c r="L16" s="213">
        <v>0.0418</v>
      </c>
    </row>
    <row r="17" ht="12.75">
      <c r="K17" s="109"/>
    </row>
    <row r="18" ht="12.75">
      <c r="K18" s="109"/>
    </row>
    <row r="19" spans="1:11" ht="12.75">
      <c r="A19" s="51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259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221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288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109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291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283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100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91</v>
      </c>
      <c r="G30" s="53" t="s">
        <v>92</v>
      </c>
      <c r="I30" s="53" t="s">
        <v>95</v>
      </c>
      <c r="J30" s="51"/>
      <c r="K30" s="109"/>
    </row>
    <row r="31" spans="1:11" ht="12.75">
      <c r="A31" s="53" t="s">
        <v>101</v>
      </c>
      <c r="B31" s="51"/>
      <c r="C31" s="51" t="s">
        <v>102</v>
      </c>
      <c r="D31" s="51"/>
      <c r="E31" s="52" t="s">
        <v>103</v>
      </c>
      <c r="F31" s="51" t="s">
        <v>105</v>
      </c>
      <c r="G31" s="51" t="s">
        <v>106</v>
      </c>
      <c r="H31" s="51" t="s">
        <v>107</v>
      </c>
      <c r="I31" s="51" t="s">
        <v>106</v>
      </c>
      <c r="J31" s="51" t="s">
        <v>108</v>
      </c>
      <c r="K31" s="109"/>
    </row>
    <row r="32" spans="1:11" ht="14.25">
      <c r="A32" s="51"/>
      <c r="B32" s="51"/>
      <c r="C32" s="51"/>
      <c r="D32" s="51"/>
      <c r="E32" s="53" t="s">
        <v>104</v>
      </c>
      <c r="G32" s="54" t="s">
        <v>168</v>
      </c>
      <c r="I32" s="54" t="s">
        <v>169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15 z 16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3"/>
  <sheetViews>
    <sheetView view="pageBreakPreview" zoomScaleSheetLayoutView="100" workbookViewId="0" topLeftCell="A31">
      <selection activeCell="N58" sqref="N57:N58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5" t="s">
        <v>201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535"/>
      <c r="AF2" s="535"/>
      <c r="AG2" s="536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f>P3-1</f>
        <v>2012</v>
      </c>
      <c r="N3" s="795"/>
      <c r="O3" s="795"/>
      <c r="P3" s="796">
        <f>'Sekcja C5'!W5</f>
        <v>2013</v>
      </c>
      <c r="Q3" s="797"/>
      <c r="R3" s="798"/>
      <c r="S3" s="796">
        <f>P3+1</f>
        <v>2014</v>
      </c>
      <c r="T3" s="797"/>
      <c r="U3" s="798"/>
      <c r="V3" s="796">
        <f>S3+1</f>
        <v>2015</v>
      </c>
      <c r="W3" s="797"/>
      <c r="X3" s="798"/>
      <c r="Y3" s="796">
        <f>V3+1</f>
        <v>2016</v>
      </c>
      <c r="Z3" s="797"/>
      <c r="AA3" s="798"/>
      <c r="AB3" s="796">
        <f>Y3+1</f>
        <v>2017</v>
      </c>
      <c r="AC3" s="797"/>
      <c r="AD3" s="798"/>
      <c r="AE3" s="796">
        <f>AB3+1</f>
        <v>2018</v>
      </c>
      <c r="AF3" s="797"/>
      <c r="AG3" s="798"/>
      <c r="AH3" s="110"/>
    </row>
    <row r="4" spans="1:34" ht="21.75" customHeight="1">
      <c r="A4" s="110"/>
      <c r="B4" s="370" t="s">
        <v>30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535"/>
      <c r="AF4" s="535"/>
      <c r="AG4" s="536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5" t="s">
        <v>34</v>
      </c>
      <c r="C8" s="326"/>
      <c r="D8" s="326"/>
      <c r="E8" s="326"/>
      <c r="F8" s="326"/>
      <c r="G8" s="326"/>
      <c r="H8" s="326"/>
      <c r="I8" s="326"/>
      <c r="J8" s="326"/>
      <c r="K8" s="326"/>
      <c r="L8" s="327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70" t="s">
        <v>35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535"/>
      <c r="AF9" s="535"/>
      <c r="AG9" s="536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207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208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209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210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211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212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214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215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216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217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230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70" t="s">
        <v>40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535"/>
      <c r="AF28" s="535"/>
      <c r="AG28" s="536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296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297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M40</f>
        <v>0</v>
      </c>
      <c r="Q39" s="794"/>
      <c r="R39" s="794"/>
      <c r="S39" s="794">
        <f>P40</f>
        <v>0</v>
      </c>
      <c r="T39" s="794"/>
      <c r="U39" s="794"/>
      <c r="V39" s="799">
        <f>S40</f>
        <v>0</v>
      </c>
      <c r="W39" s="800"/>
      <c r="X39" s="801"/>
      <c r="Y39" s="799">
        <f>V40</f>
        <v>0</v>
      </c>
      <c r="Z39" s="800"/>
      <c r="AA39" s="801"/>
      <c r="AB39" s="794">
        <f>Y40</f>
        <v>0</v>
      </c>
      <c r="AC39" s="794"/>
      <c r="AD39" s="794"/>
      <c r="AE39" s="794">
        <f>AB40</f>
        <v>0</v>
      </c>
      <c r="AF39" s="794"/>
      <c r="AG39" s="794"/>
      <c r="AH39" s="110"/>
    </row>
    <row r="40" spans="1:34" ht="21" customHeight="1">
      <c r="A40" s="110"/>
      <c r="B40" s="370" t="s">
        <v>298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2"/>
      <c r="M40" s="792">
        <f>M39+M38</f>
        <v>0</v>
      </c>
      <c r="N40" s="792"/>
      <c r="O40" s="792"/>
      <c r="P40" s="792">
        <f>P39+P38</f>
        <v>0</v>
      </c>
      <c r="Q40" s="792"/>
      <c r="R40" s="792"/>
      <c r="S40" s="792">
        <f>S39+S38</f>
        <v>0</v>
      </c>
      <c r="T40" s="792"/>
      <c r="U40" s="792"/>
      <c r="V40" s="792">
        <f>V39+V38</f>
        <v>0</v>
      </c>
      <c r="W40" s="792"/>
      <c r="X40" s="792"/>
      <c r="Y40" s="792">
        <f>Y39+Y38</f>
        <v>0</v>
      </c>
      <c r="Z40" s="792"/>
      <c r="AA40" s="792"/>
      <c r="AB40" s="792">
        <f>AB39+AB38</f>
        <v>0</v>
      </c>
      <c r="AC40" s="792"/>
      <c r="AD40" s="792"/>
      <c r="AE40" s="792">
        <f>AE39+AE38</f>
        <v>0</v>
      </c>
      <c r="AF40" s="792"/>
      <c r="AG40" s="792"/>
      <c r="AH40" s="110"/>
    </row>
    <row r="41" spans="1:34" ht="12.75">
      <c r="A41" s="110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10"/>
    </row>
    <row r="42" spans="1:34" ht="12.75">
      <c r="A42" s="110"/>
      <c r="B42" s="2"/>
      <c r="C42" s="2"/>
      <c r="D42" s="2"/>
      <c r="E42" s="2"/>
      <c r="F42" s="2"/>
      <c r="G42" s="2"/>
      <c r="H42" s="2"/>
      <c r="I42" s="808"/>
      <c r="J42" s="808"/>
      <c r="K42" s="808"/>
      <c r="L42" s="808"/>
      <c r="M42" s="80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809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2"/>
      <c r="N45" s="2"/>
      <c r="O45" s="2"/>
      <c r="P45" s="2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2"/>
      <c r="AF45" s="2"/>
      <c r="AG45" s="2"/>
      <c r="AH45" s="110"/>
    </row>
    <row r="46" spans="1:34" ht="12.75">
      <c r="A46" s="110"/>
      <c r="B46" s="807" t="s">
        <v>50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7" t="s">
        <v>51</v>
      </c>
      <c r="R46" s="807"/>
      <c r="S46" s="807"/>
      <c r="T46" s="807"/>
      <c r="U46" s="807"/>
      <c r="V46" s="807"/>
      <c r="W46" s="807"/>
      <c r="X46" s="807"/>
      <c r="Y46" s="807"/>
      <c r="Z46" s="807"/>
      <c r="AA46" s="807"/>
      <c r="AB46" s="807"/>
      <c r="AC46" s="807"/>
      <c r="AD46" s="807"/>
      <c r="AE46" s="2"/>
      <c r="AF46" s="2"/>
      <c r="AG46" s="2"/>
      <c r="AH46" s="110"/>
    </row>
    <row r="47" spans="1:34" ht="12.75">
      <c r="A47" s="1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</sheetData>
  <sheetProtection formatCells="0" formatRows="0" insertRows="0" selectLockedCells="1"/>
  <mergeCells count="289">
    <mergeCell ref="B46:L46"/>
    <mergeCell ref="Q46:AD46"/>
    <mergeCell ref="B40:L40"/>
    <mergeCell ref="M40:O40"/>
    <mergeCell ref="I42:M42"/>
    <mergeCell ref="S40:U40"/>
    <mergeCell ref="B45:L45"/>
    <mergeCell ref="Q45:AD45"/>
    <mergeCell ref="AB40:AD40"/>
    <mergeCell ref="Y40:AA40"/>
    <mergeCell ref="S39:U39"/>
    <mergeCell ref="AB38:AD38"/>
    <mergeCell ref="AB39:AD39"/>
    <mergeCell ref="V38:X38"/>
    <mergeCell ref="Y39:AA39"/>
    <mergeCell ref="S38:U38"/>
    <mergeCell ref="V40:X40"/>
    <mergeCell ref="B39:L39"/>
    <mergeCell ref="Y38:AA38"/>
    <mergeCell ref="M39:O39"/>
    <mergeCell ref="P40:R40"/>
    <mergeCell ref="AB35:AD35"/>
    <mergeCell ref="P39:R39"/>
    <mergeCell ref="S36:U36"/>
    <mergeCell ref="Y37:AA37"/>
    <mergeCell ref="V36:X36"/>
    <mergeCell ref="B38:L38"/>
    <mergeCell ref="M38:O38"/>
    <mergeCell ref="P38:R38"/>
    <mergeCell ref="AB36:AD36"/>
    <mergeCell ref="AB37:AD37"/>
    <mergeCell ref="B36:L36"/>
    <mergeCell ref="M36:O36"/>
    <mergeCell ref="P36:R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B34:L34"/>
    <mergeCell ref="M34:O34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P12:R12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1:AG11"/>
    <mergeCell ref="AE18:AG18"/>
    <mergeCell ref="AE19:AG19"/>
    <mergeCell ref="AE20:AG20"/>
    <mergeCell ref="AE21:AG21"/>
    <mergeCell ref="AE40:AG40"/>
    <mergeCell ref="AE30:AG30"/>
    <mergeCell ref="AE31:AG31"/>
    <mergeCell ref="AE32:AG32"/>
    <mergeCell ref="AE33:AG33"/>
    <mergeCell ref="AE22:AG22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2:M42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&amp;LPROW_413_312/13/01/EPO&amp;RStrona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workbookViewId="0" topLeftCell="A16">
      <selection activeCell="G16" sqref="G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5" t="s">
        <v>243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</row>
    <row r="3" spans="1:13" ht="12.75">
      <c r="A3" s="110"/>
      <c r="B3" s="325" t="s">
        <v>239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0" t="s">
        <v>197</v>
      </c>
      <c r="C5" s="755" t="s">
        <v>198</v>
      </c>
      <c r="D5" s="535"/>
      <c r="E5" s="535"/>
      <c r="F5" s="536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4" t="s">
        <v>8</v>
      </c>
      <c r="D7" s="525"/>
      <c r="E7" s="525"/>
      <c r="F7" s="52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240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267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86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228</v>
      </c>
      <c r="C15" s="535"/>
      <c r="D15" s="535"/>
      <c r="E15" s="535"/>
      <c r="F15" s="536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293</v>
      </c>
      <c r="C16" s="535"/>
      <c r="D16" s="535"/>
      <c r="E16" s="535"/>
      <c r="F16" s="536"/>
      <c r="G16" s="152">
        <f>'Sekcja C7.2 i C7.3'!E38</f>
        <v>0</v>
      </c>
      <c r="H16" s="152">
        <f>'Sekcja C7.2 i C7.3'!H38</f>
        <v>0</v>
      </c>
      <c r="I16" s="152">
        <f>'Sekcja C7.2 i C7.3'!J38</f>
        <v>0</v>
      </c>
      <c r="J16" s="152">
        <f>'Sekcja C7.2 i C7.3'!L38</f>
        <v>0</v>
      </c>
      <c r="K16" s="152">
        <f>'Sekcja C7.2 i C7.3'!N38</f>
        <v>0</v>
      </c>
      <c r="L16" s="152">
        <f>'Sekcja C7.2 i C7.3'!P38</f>
        <v>0</v>
      </c>
      <c r="M16" s="128"/>
    </row>
    <row r="17" spans="1:13" ht="25.5" customHeight="1">
      <c r="A17" s="110"/>
      <c r="B17" s="599" t="s">
        <v>229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1" t="s">
        <v>264</v>
      </c>
      <c r="C18" s="742"/>
      <c r="D18" s="742"/>
      <c r="E18" s="742"/>
      <c r="F18" s="743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1" t="s">
        <v>289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268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269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4" t="s">
        <v>8</v>
      </c>
      <c r="C24" s="525"/>
      <c r="D24" s="525"/>
      <c r="E24" s="525"/>
      <c r="F24" s="52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5" t="s">
        <v>253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</row>
    <row r="3" spans="1:13" ht="12.75">
      <c r="A3" s="110"/>
      <c r="B3" s="325" t="s">
        <v>254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0" t="s">
        <v>197</v>
      </c>
      <c r="C5" s="755" t="s">
        <v>198</v>
      </c>
      <c r="D5" s="535"/>
      <c r="E5" s="535"/>
      <c r="F5" s="536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4" t="s">
        <v>8</v>
      </c>
      <c r="D7" s="525"/>
      <c r="E7" s="525"/>
      <c r="F7" s="52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255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262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86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228</v>
      </c>
      <c r="C15" s="535"/>
      <c r="D15" s="535"/>
      <c r="E15" s="535"/>
      <c r="F15" s="536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599" t="s">
        <v>293</v>
      </c>
      <c r="C16" s="535"/>
      <c r="D16" s="535"/>
      <c r="E16" s="535"/>
      <c r="F16" s="536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599" t="s">
        <v>295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1" t="s">
        <v>264</v>
      </c>
      <c r="C18" s="742"/>
      <c r="D18" s="742"/>
      <c r="E18" s="742"/>
      <c r="F18" s="743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1" t="s">
        <v>286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266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4" t="s">
        <v>8</v>
      </c>
      <c r="C24" s="525"/>
      <c r="D24" s="525"/>
      <c r="E24" s="525"/>
      <c r="F24" s="52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workbookViewId="0" topLeftCell="A1">
      <selection activeCell="M16" sqref="M16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50" t="s">
        <v>285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13"/>
      <c r="X4" s="13"/>
      <c r="Y4" s="111"/>
      <c r="Z4" s="101"/>
    </row>
    <row r="5" spans="1:26" ht="12.75">
      <c r="A5" s="110"/>
      <c r="B5" s="263" t="s">
        <v>282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5"/>
      <c r="W5" s="83"/>
      <c r="X5" s="84"/>
      <c r="Y5" s="111"/>
      <c r="Z5" s="101"/>
    </row>
    <row r="6" spans="1:29" ht="12.75">
      <c r="A6" s="110"/>
      <c r="B6" s="254" t="s">
        <v>170</v>
      </c>
      <c r="C6" s="255"/>
      <c r="D6" s="255"/>
      <c r="E6" s="255"/>
      <c r="F6" s="255"/>
      <c r="G6" s="255"/>
      <c r="H6" s="255"/>
      <c r="I6" s="256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7"/>
      <c r="C7" s="258"/>
      <c r="D7" s="258"/>
      <c r="E7" s="258"/>
      <c r="F7" s="258"/>
      <c r="G7" s="258"/>
      <c r="H7" s="258"/>
      <c r="I7" s="259"/>
      <c r="J7" s="5"/>
      <c r="K7" s="10"/>
      <c r="L7" s="148"/>
      <c r="M7" s="148"/>
      <c r="N7" s="253"/>
      <c r="O7" s="253"/>
      <c r="P7" s="253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60"/>
      <c r="C8" s="261"/>
      <c r="D8" s="261"/>
      <c r="E8" s="261"/>
      <c r="F8" s="261"/>
      <c r="G8" s="261"/>
      <c r="H8" s="261"/>
      <c r="I8" s="262"/>
      <c r="J8" s="8"/>
      <c r="K8" s="11"/>
      <c r="L8" s="266" t="s">
        <v>73</v>
      </c>
      <c r="M8" s="266"/>
      <c r="N8" s="231"/>
      <c r="O8" s="32"/>
      <c r="P8" s="32"/>
      <c r="Q8" s="11"/>
      <c r="R8" s="267" t="s">
        <v>68</v>
      </c>
      <c r="S8" s="267"/>
      <c r="T8" s="267"/>
      <c r="U8" s="267"/>
      <c r="V8" s="9"/>
      <c r="W8" s="11"/>
      <c r="X8" s="11"/>
      <c r="Y8" s="111"/>
      <c r="Z8" s="101"/>
    </row>
    <row r="9" spans="1:26" ht="12.75">
      <c r="A9" s="110"/>
      <c r="B9" s="244" t="s">
        <v>74</v>
      </c>
      <c r="C9" s="245"/>
      <c r="D9" s="245"/>
      <c r="E9" s="245"/>
      <c r="F9" s="245"/>
      <c r="G9" s="245"/>
      <c r="H9" s="245"/>
      <c r="I9" s="246"/>
      <c r="J9" s="269" t="s">
        <v>171</v>
      </c>
      <c r="K9" s="270"/>
      <c r="L9" s="270"/>
      <c r="M9" s="271"/>
      <c r="N9" s="272" t="s">
        <v>172</v>
      </c>
      <c r="O9" s="273"/>
      <c r="P9" s="273"/>
      <c r="Q9" s="273"/>
      <c r="R9" s="273"/>
      <c r="S9" s="273"/>
      <c r="T9" s="273"/>
      <c r="U9" s="273"/>
      <c r="V9" s="274"/>
      <c r="W9" s="19"/>
      <c r="X9" s="89"/>
      <c r="Y9" s="111"/>
      <c r="Z9" s="101"/>
    </row>
    <row r="10" spans="1:26" ht="38.25" customHeight="1">
      <c r="A10" s="110"/>
      <c r="B10" s="247"/>
      <c r="C10" s="248"/>
      <c r="D10" s="248"/>
      <c r="E10" s="248"/>
      <c r="F10" s="248"/>
      <c r="G10" s="248"/>
      <c r="H10" s="248"/>
      <c r="I10" s="249"/>
      <c r="J10" s="241"/>
      <c r="K10" s="242"/>
      <c r="L10" s="242"/>
      <c r="M10" s="243"/>
      <c r="N10" s="238"/>
      <c r="O10" s="239"/>
      <c r="P10" s="239"/>
      <c r="Q10" s="239"/>
      <c r="R10" s="239"/>
      <c r="S10" s="239"/>
      <c r="T10" s="239"/>
      <c r="U10" s="239"/>
      <c r="V10" s="240"/>
      <c r="W10" s="82"/>
      <c r="X10" s="105"/>
      <c r="Y10" s="111"/>
      <c r="Z10" s="101"/>
    </row>
    <row r="11" spans="1:26" ht="38.25" customHeight="1">
      <c r="A11" s="110"/>
      <c r="B11" s="247"/>
      <c r="C11" s="248"/>
      <c r="D11" s="248"/>
      <c r="E11" s="248"/>
      <c r="F11" s="248"/>
      <c r="G11" s="248"/>
      <c r="H11" s="248"/>
      <c r="I11" s="249"/>
      <c r="J11" s="241"/>
      <c r="K11" s="242"/>
      <c r="L11" s="242"/>
      <c r="M11" s="243"/>
      <c r="N11" s="238"/>
      <c r="O11" s="239"/>
      <c r="P11" s="239"/>
      <c r="Q11" s="239"/>
      <c r="R11" s="239"/>
      <c r="S11" s="239"/>
      <c r="T11" s="239"/>
      <c r="U11" s="239"/>
      <c r="V11" s="240"/>
      <c r="W11" s="82"/>
      <c r="X11" s="105"/>
      <c r="Y11" s="111"/>
      <c r="Z11" s="101"/>
    </row>
    <row r="12" spans="1:26" ht="38.25" customHeight="1">
      <c r="A12" s="110"/>
      <c r="B12" s="247"/>
      <c r="C12" s="248"/>
      <c r="D12" s="248"/>
      <c r="E12" s="248"/>
      <c r="F12" s="248"/>
      <c r="G12" s="248"/>
      <c r="H12" s="248"/>
      <c r="I12" s="249"/>
      <c r="J12" s="241"/>
      <c r="K12" s="242"/>
      <c r="L12" s="242"/>
      <c r="M12" s="243"/>
      <c r="N12" s="238"/>
      <c r="O12" s="239"/>
      <c r="P12" s="239"/>
      <c r="Q12" s="239"/>
      <c r="R12" s="239"/>
      <c r="S12" s="239"/>
      <c r="T12" s="239"/>
      <c r="U12" s="239"/>
      <c r="V12" s="240"/>
      <c r="W12" s="82"/>
      <c r="X12" s="105"/>
      <c r="Y12" s="111"/>
      <c r="Z12" s="101"/>
    </row>
    <row r="13" spans="1:26" ht="12.75">
      <c r="A13" s="110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135"/>
      <c r="W13" s="1"/>
      <c r="Y13" s="111"/>
      <c r="Z13" s="101"/>
    </row>
    <row r="14" spans="1:26" ht="12.75">
      <c r="A14" s="110"/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workbookViewId="0" topLeftCell="A14">
      <selection activeCell="E47" sqref="E47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8" t="s">
        <v>153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00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  <c r="V4" s="77"/>
      <c r="W4" s="77"/>
      <c r="X4" s="78"/>
      <c r="Y4" s="109"/>
      <c r="Z4" s="1"/>
      <c r="AA4" s="1"/>
    </row>
    <row r="5" spans="1:27" ht="3.75" customHeight="1">
      <c r="A5" s="109"/>
      <c r="B5" s="30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79"/>
      <c r="W5" s="79"/>
      <c r="X5" s="80"/>
      <c r="Y5" s="109"/>
      <c r="Z5" s="1"/>
      <c r="AA5" s="1"/>
    </row>
    <row r="6" spans="1:27" ht="27" customHeight="1">
      <c r="A6" s="109"/>
      <c r="B6" s="307" t="s">
        <v>232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/>
      <c r="V6" s="67"/>
      <c r="W6" s="67"/>
      <c r="X6" s="68"/>
      <c r="Y6" s="109"/>
      <c r="Z6" s="1"/>
      <c r="AA6" s="1"/>
    </row>
    <row r="7" spans="1:27" ht="12.75">
      <c r="A7" s="109"/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69"/>
      <c r="W7" s="69"/>
      <c r="X7" s="70"/>
      <c r="Y7" s="109"/>
      <c r="Z7" s="1"/>
      <c r="AA7" s="1"/>
    </row>
    <row r="8" spans="1:27" ht="12.75">
      <c r="A8" s="109"/>
      <c r="B8" s="313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71"/>
      <c r="W8" s="71"/>
      <c r="X8" s="72"/>
      <c r="Y8" s="109"/>
      <c r="Z8" s="1"/>
      <c r="AA8" s="1"/>
    </row>
    <row r="9" spans="1:27" ht="12.75">
      <c r="A9" s="109"/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5"/>
      <c r="V9" s="71"/>
      <c r="W9" s="71"/>
      <c r="X9" s="72"/>
      <c r="Y9" s="109"/>
      <c r="Z9" s="1"/>
      <c r="AA9" s="1"/>
    </row>
    <row r="10" spans="1:27" ht="12.75">
      <c r="A10" s="109"/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71"/>
      <c r="W10" s="71"/>
      <c r="X10" s="72"/>
      <c r="Y10" s="109"/>
      <c r="Z10" s="1"/>
      <c r="AA10" s="1"/>
    </row>
    <row r="11" spans="1:27" ht="12.75">
      <c r="A11" s="109"/>
      <c r="B11" s="313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5"/>
      <c r="V11" s="71"/>
      <c r="W11" s="71"/>
      <c r="X11" s="72"/>
      <c r="Y11" s="109"/>
      <c r="Z11" s="1"/>
      <c r="AA11" s="1"/>
    </row>
    <row r="12" spans="1:27" ht="12.75">
      <c r="A12" s="109"/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5"/>
      <c r="V12" s="71"/>
      <c r="W12" s="71"/>
      <c r="X12" s="72"/>
      <c r="Y12" s="109"/>
      <c r="Z12" s="1"/>
      <c r="AA12" s="1"/>
    </row>
    <row r="13" spans="1:27" ht="12.75">
      <c r="A13" s="109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5"/>
      <c r="V13" s="71"/>
      <c r="W13" s="71"/>
      <c r="X13" s="72"/>
      <c r="Y13" s="109"/>
      <c r="Z13" s="1"/>
      <c r="AA13" s="1"/>
    </row>
    <row r="14" spans="1:27" ht="12.75">
      <c r="A14" s="109"/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5"/>
      <c r="V14" s="71"/>
      <c r="W14" s="71"/>
      <c r="X14" s="72"/>
      <c r="Y14" s="109"/>
      <c r="Z14" s="1"/>
      <c r="AA14" s="1"/>
    </row>
    <row r="15" spans="1:27" ht="48" customHeight="1">
      <c r="A15" s="109"/>
      <c r="B15" s="316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8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285" t="s">
        <v>137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7"/>
      <c r="V17" s="87"/>
      <c r="W17" s="87"/>
      <c r="X17" s="88"/>
      <c r="Y17" s="109"/>
      <c r="Z17" s="1"/>
      <c r="AA17" s="1"/>
    </row>
    <row r="18" spans="1:27" ht="39" customHeight="1">
      <c r="A18" s="185"/>
      <c r="B18" s="290" t="s">
        <v>126</v>
      </c>
      <c r="C18" s="291"/>
      <c r="D18" s="291"/>
      <c r="E18" s="292"/>
      <c r="F18" s="293" t="s">
        <v>127</v>
      </c>
      <c r="G18" s="294"/>
      <c r="H18" s="294"/>
      <c r="I18" s="294"/>
      <c r="J18" s="294"/>
      <c r="K18" s="295"/>
      <c r="L18" s="288" t="s">
        <v>128</v>
      </c>
      <c r="M18" s="289"/>
      <c r="N18" s="288" t="s">
        <v>129</v>
      </c>
      <c r="O18" s="289"/>
      <c r="P18" s="288" t="s">
        <v>2</v>
      </c>
      <c r="Q18" s="289"/>
      <c r="R18" s="288" t="s">
        <v>4</v>
      </c>
      <c r="S18" s="289"/>
      <c r="T18" s="288" t="s">
        <v>130</v>
      </c>
      <c r="U18" s="289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9" t="s">
        <v>131</v>
      </c>
      <c r="G19" s="320"/>
      <c r="H19" s="320"/>
      <c r="I19" s="320"/>
      <c r="J19" s="320"/>
      <c r="K19" s="321"/>
      <c r="L19" s="319" t="s">
        <v>132</v>
      </c>
      <c r="M19" s="321"/>
      <c r="N19" s="319" t="s">
        <v>133</v>
      </c>
      <c r="O19" s="321"/>
      <c r="P19" s="296" t="s">
        <v>133</v>
      </c>
      <c r="Q19" s="297"/>
      <c r="R19" s="296" t="s">
        <v>133</v>
      </c>
      <c r="S19" s="297"/>
      <c r="T19" s="41"/>
      <c r="U19" s="58" t="s">
        <v>133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2"/>
      <c r="G20" s="283"/>
      <c r="H20" s="283"/>
      <c r="I20" s="283"/>
      <c r="J20" s="283"/>
      <c r="K20" s="284"/>
      <c r="L20" s="278"/>
      <c r="M20" s="279"/>
      <c r="N20" s="278"/>
      <c r="O20" s="279"/>
      <c r="P20" s="296" t="s">
        <v>133</v>
      </c>
      <c r="Q20" s="297"/>
      <c r="R20" s="296" t="s">
        <v>133</v>
      </c>
      <c r="S20" s="297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2"/>
      <c r="G21" s="283"/>
      <c r="H21" s="283"/>
      <c r="I21" s="283"/>
      <c r="J21" s="283"/>
      <c r="K21" s="284"/>
      <c r="L21" s="278"/>
      <c r="M21" s="279"/>
      <c r="N21" s="278"/>
      <c r="O21" s="279"/>
      <c r="P21" s="296" t="s">
        <v>133</v>
      </c>
      <c r="Q21" s="297"/>
      <c r="R21" s="296" t="s">
        <v>133</v>
      </c>
      <c r="S21" s="297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2"/>
      <c r="G22" s="283"/>
      <c r="H22" s="283"/>
      <c r="I22" s="283"/>
      <c r="J22" s="283"/>
      <c r="K22" s="284"/>
      <c r="L22" s="278"/>
      <c r="M22" s="279"/>
      <c r="N22" s="278"/>
      <c r="O22" s="279"/>
      <c r="P22" s="296" t="s">
        <v>133</v>
      </c>
      <c r="Q22" s="297"/>
      <c r="R22" s="296" t="s">
        <v>133</v>
      </c>
      <c r="S22" s="297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2"/>
      <c r="G23" s="283"/>
      <c r="H23" s="283"/>
      <c r="I23" s="283"/>
      <c r="J23" s="283"/>
      <c r="K23" s="284"/>
      <c r="L23" s="278"/>
      <c r="M23" s="279"/>
      <c r="N23" s="278"/>
      <c r="O23" s="279"/>
      <c r="P23" s="296" t="s">
        <v>133</v>
      </c>
      <c r="Q23" s="297"/>
      <c r="R23" s="296" t="s">
        <v>133</v>
      </c>
      <c r="S23" s="297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3" t="s">
        <v>134</v>
      </c>
      <c r="G24" s="294"/>
      <c r="H24" s="294"/>
      <c r="I24" s="294"/>
      <c r="J24" s="294"/>
      <c r="K24" s="295"/>
      <c r="L24" s="293" t="s">
        <v>234</v>
      </c>
      <c r="M24" s="295"/>
      <c r="N24" s="293" t="s">
        <v>133</v>
      </c>
      <c r="O24" s="295"/>
      <c r="P24" s="293" t="s">
        <v>133</v>
      </c>
      <c r="Q24" s="295"/>
      <c r="R24" s="293" t="s">
        <v>133</v>
      </c>
      <c r="S24" s="295"/>
      <c r="T24" s="41"/>
      <c r="U24" s="58" t="s">
        <v>133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2"/>
      <c r="G25" s="283"/>
      <c r="H25" s="283"/>
      <c r="I25" s="283"/>
      <c r="J25" s="283"/>
      <c r="K25" s="284"/>
      <c r="L25" s="278"/>
      <c r="M25" s="279"/>
      <c r="N25" s="278"/>
      <c r="O25" s="279"/>
      <c r="P25" s="278"/>
      <c r="Q25" s="279"/>
      <c r="R25" s="278"/>
      <c r="S25" s="279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2"/>
      <c r="G26" s="283"/>
      <c r="H26" s="283"/>
      <c r="I26" s="283"/>
      <c r="J26" s="283"/>
      <c r="K26" s="284"/>
      <c r="L26" s="278"/>
      <c r="M26" s="279"/>
      <c r="N26" s="278"/>
      <c r="O26" s="279"/>
      <c r="P26" s="278"/>
      <c r="Q26" s="279"/>
      <c r="R26" s="278"/>
      <c r="S26" s="279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2"/>
      <c r="G27" s="283"/>
      <c r="H27" s="283"/>
      <c r="I27" s="283"/>
      <c r="J27" s="283"/>
      <c r="K27" s="284"/>
      <c r="L27" s="278"/>
      <c r="M27" s="279"/>
      <c r="N27" s="278"/>
      <c r="O27" s="279"/>
      <c r="P27" s="278"/>
      <c r="Q27" s="279"/>
      <c r="R27" s="278"/>
      <c r="S27" s="279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2"/>
      <c r="G28" s="283"/>
      <c r="H28" s="283"/>
      <c r="I28" s="283"/>
      <c r="J28" s="283"/>
      <c r="K28" s="284"/>
      <c r="L28" s="278"/>
      <c r="M28" s="279"/>
      <c r="N28" s="278"/>
      <c r="O28" s="279"/>
      <c r="P28" s="278"/>
      <c r="Q28" s="279"/>
      <c r="R28" s="278"/>
      <c r="S28" s="279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0" t="s">
        <v>135</v>
      </c>
      <c r="C29" s="291"/>
      <c r="D29" s="291"/>
      <c r="E29" s="292"/>
      <c r="F29" s="293" t="s">
        <v>136</v>
      </c>
      <c r="G29" s="294"/>
      <c r="H29" s="294"/>
      <c r="I29" s="294"/>
      <c r="J29" s="294"/>
      <c r="K29" s="294"/>
      <c r="L29" s="294"/>
      <c r="M29" s="295"/>
      <c r="N29" s="288" t="s">
        <v>129</v>
      </c>
      <c r="O29" s="289"/>
      <c r="P29" s="288" t="s">
        <v>3</v>
      </c>
      <c r="Q29" s="289"/>
      <c r="R29" s="288" t="s">
        <v>4</v>
      </c>
      <c r="S29" s="289"/>
      <c r="T29" s="181"/>
      <c r="U29" s="184" t="s">
        <v>130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5"/>
      <c r="G30" s="276"/>
      <c r="H30" s="276"/>
      <c r="I30" s="276"/>
      <c r="J30" s="276"/>
      <c r="K30" s="276"/>
      <c r="L30" s="276"/>
      <c r="M30" s="277"/>
      <c r="N30" s="278"/>
      <c r="O30" s="279"/>
      <c r="P30" s="278"/>
      <c r="Q30" s="279"/>
      <c r="R30" s="280"/>
      <c r="S30" s="281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5"/>
      <c r="G31" s="276"/>
      <c r="H31" s="276"/>
      <c r="I31" s="276"/>
      <c r="J31" s="276"/>
      <c r="K31" s="276"/>
      <c r="L31" s="276"/>
      <c r="M31" s="277"/>
      <c r="N31" s="278"/>
      <c r="O31" s="279"/>
      <c r="P31" s="278"/>
      <c r="Q31" s="279"/>
      <c r="R31" s="280"/>
      <c r="S31" s="281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5"/>
      <c r="G32" s="276"/>
      <c r="H32" s="276"/>
      <c r="I32" s="276"/>
      <c r="J32" s="276"/>
      <c r="K32" s="276"/>
      <c r="L32" s="276"/>
      <c r="M32" s="277"/>
      <c r="N32" s="278"/>
      <c r="O32" s="279"/>
      <c r="P32" s="278"/>
      <c r="Q32" s="279"/>
      <c r="R32" s="280"/>
      <c r="S32" s="281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5"/>
      <c r="G33" s="276"/>
      <c r="H33" s="276"/>
      <c r="I33" s="276"/>
      <c r="J33" s="276"/>
      <c r="K33" s="276"/>
      <c r="L33" s="276"/>
      <c r="M33" s="277"/>
      <c r="N33" s="278"/>
      <c r="O33" s="279"/>
      <c r="P33" s="278"/>
      <c r="Q33" s="279"/>
      <c r="R33" s="280"/>
      <c r="S33" s="281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5"/>
      <c r="G34" s="276"/>
      <c r="H34" s="276"/>
      <c r="I34" s="276"/>
      <c r="J34" s="276"/>
      <c r="K34" s="276"/>
      <c r="L34" s="276"/>
      <c r="M34" s="277"/>
      <c r="N34" s="278"/>
      <c r="O34" s="279"/>
      <c r="P34" s="278"/>
      <c r="Q34" s="279"/>
      <c r="R34" s="280"/>
      <c r="S34" s="281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322" t="s">
        <v>233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Y36" s="109"/>
      <c r="Z36" s="1"/>
      <c r="AA36" s="1"/>
    </row>
    <row r="37" spans="1:27" ht="12.75">
      <c r="A37" s="109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Y37" s="109"/>
      <c r="Z37" s="1"/>
      <c r="AA37" s="1"/>
    </row>
    <row r="38" spans="1:27" ht="45.75" customHeight="1">
      <c r="A38" s="109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workbookViewId="0" topLeftCell="A1">
      <selection activeCell="T8" sqref="T8:X8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5" t="s">
        <v>154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10"/>
      <c r="AA3">
        <v>1</v>
      </c>
    </row>
    <row r="4" spans="1:25" ht="52.5" customHeight="1">
      <c r="A4" s="186"/>
      <c r="B4" s="156" t="s">
        <v>0</v>
      </c>
      <c r="C4" s="369" t="s">
        <v>118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 t="s">
        <v>5</v>
      </c>
      <c r="R4" s="369"/>
      <c r="S4" s="369"/>
      <c r="T4" s="370" t="s">
        <v>155</v>
      </c>
      <c r="U4" s="371"/>
      <c r="V4" s="371"/>
      <c r="W4" s="371"/>
      <c r="X4" s="372"/>
      <c r="Y4" s="112"/>
    </row>
    <row r="5" spans="1:25" ht="30" customHeight="1">
      <c r="A5" s="110"/>
      <c r="B5" s="157">
        <v>1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24"/>
      <c r="R5" s="324"/>
      <c r="S5" s="324"/>
      <c r="T5" s="323"/>
      <c r="U5" s="323"/>
      <c r="V5" s="323"/>
      <c r="W5" s="323"/>
      <c r="X5" s="323"/>
      <c r="Y5" s="110"/>
    </row>
    <row r="6" spans="1:25" ht="30" customHeight="1">
      <c r="A6" s="110"/>
      <c r="B6" s="157">
        <v>2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24"/>
      <c r="R6" s="324"/>
      <c r="S6" s="324"/>
      <c r="T6" s="323"/>
      <c r="U6" s="323"/>
      <c r="V6" s="323"/>
      <c r="W6" s="323"/>
      <c r="X6" s="323"/>
      <c r="Y6" s="110"/>
    </row>
    <row r="7" spans="1:25" ht="30" customHeight="1">
      <c r="A7" s="110"/>
      <c r="B7" s="157">
        <v>3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24"/>
      <c r="R7" s="324"/>
      <c r="S7" s="324"/>
      <c r="T7" s="323"/>
      <c r="U7" s="323"/>
      <c r="V7" s="323"/>
      <c r="W7" s="323"/>
      <c r="X7" s="323"/>
      <c r="Y7" s="110"/>
    </row>
    <row r="8" spans="1:25" ht="30" customHeight="1">
      <c r="A8" s="110"/>
      <c r="B8" s="157">
        <v>4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24"/>
      <c r="R8" s="324"/>
      <c r="S8" s="324"/>
      <c r="T8" s="323"/>
      <c r="U8" s="323"/>
      <c r="V8" s="323"/>
      <c r="W8" s="323"/>
      <c r="X8" s="323"/>
      <c r="Y8" s="110"/>
    </row>
    <row r="9" spans="1:25" ht="30" customHeight="1">
      <c r="A9" s="110"/>
      <c r="B9" s="157">
        <v>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24"/>
      <c r="R9" s="324"/>
      <c r="S9" s="324"/>
      <c r="T9" s="323"/>
      <c r="U9" s="323"/>
      <c r="V9" s="323"/>
      <c r="W9" s="323"/>
      <c r="X9" s="323"/>
      <c r="Y9" s="110"/>
    </row>
    <row r="10" spans="1:25" ht="30" customHeight="1">
      <c r="A10" s="110"/>
      <c r="B10" s="157">
        <v>6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24"/>
      <c r="R10" s="324"/>
      <c r="S10" s="324"/>
      <c r="T10" s="323"/>
      <c r="U10" s="323"/>
      <c r="V10" s="323"/>
      <c r="W10" s="323"/>
      <c r="X10" s="323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5" t="s">
        <v>147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  <c r="Y12" s="110"/>
    </row>
    <row r="13" spans="1:25" ht="12.75">
      <c r="A13" s="110"/>
      <c r="B13" s="346" t="s">
        <v>1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8"/>
      <c r="O13" s="352" t="s">
        <v>61</v>
      </c>
      <c r="P13" s="353"/>
      <c r="Q13" s="353"/>
      <c r="R13" s="353"/>
      <c r="S13" s="354"/>
      <c r="T13" s="352" t="s">
        <v>52</v>
      </c>
      <c r="U13" s="353"/>
      <c r="V13" s="353"/>
      <c r="W13" s="353"/>
      <c r="X13" s="354"/>
      <c r="Y13" s="110"/>
    </row>
    <row r="14" spans="1:25" ht="12.75" customHeight="1">
      <c r="A14" s="110"/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1"/>
      <c r="O14" s="343">
        <f>T14-1</f>
        <v>2012</v>
      </c>
      <c r="P14" s="343"/>
      <c r="Q14" s="343"/>
      <c r="R14" s="343"/>
      <c r="S14" s="343"/>
      <c r="T14" s="345">
        <v>2013</v>
      </c>
      <c r="U14" s="345"/>
      <c r="V14" s="345"/>
      <c r="W14" s="345"/>
      <c r="X14" s="345"/>
      <c r="Y14" s="110"/>
    </row>
    <row r="15" spans="1:25" ht="39.75" customHeight="1">
      <c r="A15" s="110"/>
      <c r="B15" s="328" t="s">
        <v>6</v>
      </c>
      <c r="C15" s="329"/>
      <c r="D15" s="329"/>
      <c r="E15" s="329"/>
      <c r="F15" s="330"/>
      <c r="G15" s="337" t="s">
        <v>161</v>
      </c>
      <c r="H15" s="337"/>
      <c r="I15" s="337"/>
      <c r="J15" s="337"/>
      <c r="K15" s="337"/>
      <c r="L15" s="337"/>
      <c r="M15" s="337"/>
      <c r="N15" s="337"/>
      <c r="O15" s="339"/>
      <c r="P15" s="340"/>
      <c r="Q15" s="340"/>
      <c r="R15" s="340"/>
      <c r="S15" s="341"/>
      <c r="T15" s="339"/>
      <c r="U15" s="340"/>
      <c r="V15" s="340"/>
      <c r="W15" s="340"/>
      <c r="X15" s="341"/>
      <c r="Y15" s="110"/>
    </row>
    <row r="16" spans="1:25" ht="25.5" customHeight="1">
      <c r="A16" s="110"/>
      <c r="B16" s="331"/>
      <c r="C16" s="332"/>
      <c r="D16" s="332"/>
      <c r="E16" s="332"/>
      <c r="F16" s="333"/>
      <c r="G16" s="337" t="s">
        <v>7</v>
      </c>
      <c r="H16" s="337"/>
      <c r="I16" s="337"/>
      <c r="J16" s="337"/>
      <c r="K16" s="337"/>
      <c r="L16" s="337"/>
      <c r="M16" s="337"/>
      <c r="N16" s="337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110"/>
    </row>
    <row r="17" spans="1:25" ht="12.75">
      <c r="A17" s="110"/>
      <c r="B17" s="334"/>
      <c r="C17" s="335"/>
      <c r="D17" s="335"/>
      <c r="E17" s="335"/>
      <c r="F17" s="336"/>
      <c r="G17" s="337" t="s">
        <v>8</v>
      </c>
      <c r="H17" s="337"/>
      <c r="I17" s="337"/>
      <c r="J17" s="337"/>
      <c r="K17" s="337"/>
      <c r="L17" s="337"/>
      <c r="M17" s="337"/>
      <c r="N17" s="337"/>
      <c r="O17" s="338">
        <f>O15+O16</f>
        <v>0</v>
      </c>
      <c r="P17" s="338"/>
      <c r="Q17" s="338"/>
      <c r="R17" s="338"/>
      <c r="S17" s="338"/>
      <c r="T17" s="338">
        <f>T15+T16</f>
        <v>0</v>
      </c>
      <c r="U17" s="338"/>
      <c r="V17" s="338"/>
      <c r="W17" s="338"/>
      <c r="X17" s="338"/>
      <c r="Y17" s="110"/>
    </row>
    <row r="18" spans="1:25" ht="12.75">
      <c r="A18" s="110"/>
      <c r="B18" s="385" t="s">
        <v>148</v>
      </c>
      <c r="C18" s="385"/>
      <c r="D18" s="385"/>
      <c r="E18" s="385"/>
      <c r="F18" s="385"/>
      <c r="G18" s="355" t="s">
        <v>173</v>
      </c>
      <c r="H18" s="373"/>
      <c r="I18" s="373"/>
      <c r="J18" s="373"/>
      <c r="K18" s="373"/>
      <c r="L18" s="373"/>
      <c r="M18" s="373"/>
      <c r="N18" s="374"/>
      <c r="O18" s="338">
        <f>SUM(O19,O20,O21,O22,O23,O24,O25,O26,O27,O28,O29)</f>
        <v>0</v>
      </c>
      <c r="P18" s="338"/>
      <c r="Q18" s="338"/>
      <c r="R18" s="338"/>
      <c r="S18" s="338"/>
      <c r="T18" s="338">
        <f>SUM(T19,T20,T21,T22,T23,T24,T25,T26,T27,T28,T29)</f>
        <v>0</v>
      </c>
      <c r="U18" s="338"/>
      <c r="V18" s="338"/>
      <c r="W18" s="338"/>
      <c r="X18" s="338"/>
      <c r="Y18" s="110"/>
    </row>
    <row r="19" spans="1:25" ht="12.75">
      <c r="A19" s="110"/>
      <c r="B19" s="385"/>
      <c r="C19" s="385"/>
      <c r="D19" s="385"/>
      <c r="E19" s="385"/>
      <c r="F19" s="385"/>
      <c r="G19" s="355" t="s">
        <v>149</v>
      </c>
      <c r="H19" s="356"/>
      <c r="I19" s="356"/>
      <c r="J19" s="356"/>
      <c r="K19" s="356"/>
      <c r="L19" s="356"/>
      <c r="M19" s="356"/>
      <c r="N19" s="357"/>
      <c r="O19" s="339"/>
      <c r="P19" s="340"/>
      <c r="Q19" s="340"/>
      <c r="R19" s="340"/>
      <c r="S19" s="341"/>
      <c r="T19" s="339"/>
      <c r="U19" s="340"/>
      <c r="V19" s="340"/>
      <c r="W19" s="340"/>
      <c r="X19" s="341"/>
      <c r="Y19" s="110"/>
    </row>
    <row r="20" spans="1:25" ht="12.75">
      <c r="A20" s="110"/>
      <c r="B20" s="385"/>
      <c r="C20" s="385"/>
      <c r="D20" s="385"/>
      <c r="E20" s="385"/>
      <c r="F20" s="385"/>
      <c r="G20" s="355" t="s">
        <v>281</v>
      </c>
      <c r="H20" s="358"/>
      <c r="I20" s="358"/>
      <c r="J20" s="358"/>
      <c r="K20" s="358"/>
      <c r="L20" s="358"/>
      <c r="M20" s="358"/>
      <c r="N20" s="359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110"/>
    </row>
    <row r="21" spans="1:25" ht="12.75">
      <c r="A21" s="110"/>
      <c r="B21" s="385"/>
      <c r="C21" s="385"/>
      <c r="D21" s="385"/>
      <c r="E21" s="385"/>
      <c r="F21" s="385"/>
      <c r="G21" s="355" t="s">
        <v>272</v>
      </c>
      <c r="H21" s="375"/>
      <c r="I21" s="375"/>
      <c r="J21" s="375"/>
      <c r="K21" s="375"/>
      <c r="L21" s="375"/>
      <c r="M21" s="375"/>
      <c r="N21" s="376"/>
      <c r="O21" s="339"/>
      <c r="P21" s="340"/>
      <c r="Q21" s="340"/>
      <c r="R21" s="340"/>
      <c r="S21" s="341"/>
      <c r="T21" s="339"/>
      <c r="U21" s="340"/>
      <c r="V21" s="340"/>
      <c r="W21" s="340"/>
      <c r="X21" s="341"/>
      <c r="Y21" s="110"/>
    </row>
    <row r="22" spans="1:25" ht="51.75" customHeight="1">
      <c r="A22" s="110"/>
      <c r="B22" s="385"/>
      <c r="C22" s="385"/>
      <c r="D22" s="385"/>
      <c r="E22" s="385"/>
      <c r="F22" s="385"/>
      <c r="G22" s="325" t="s">
        <v>273</v>
      </c>
      <c r="H22" s="379"/>
      <c r="I22" s="379"/>
      <c r="J22" s="379"/>
      <c r="K22" s="379"/>
      <c r="L22" s="379"/>
      <c r="M22" s="379"/>
      <c r="N22" s="380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110"/>
    </row>
    <row r="23" spans="1:25" ht="25.5" customHeight="1">
      <c r="A23" s="110"/>
      <c r="B23" s="385"/>
      <c r="C23" s="385"/>
      <c r="D23" s="385"/>
      <c r="E23" s="385"/>
      <c r="F23" s="385"/>
      <c r="G23" s="325" t="s">
        <v>274</v>
      </c>
      <c r="H23" s="356"/>
      <c r="I23" s="356"/>
      <c r="J23" s="356"/>
      <c r="K23" s="356"/>
      <c r="L23" s="356"/>
      <c r="M23" s="356"/>
      <c r="N23" s="357"/>
      <c r="O23" s="339"/>
      <c r="P23" s="340"/>
      <c r="Q23" s="340"/>
      <c r="R23" s="340"/>
      <c r="S23" s="341"/>
      <c r="T23" s="339"/>
      <c r="U23" s="340"/>
      <c r="V23" s="340"/>
      <c r="W23" s="340"/>
      <c r="X23" s="341"/>
      <c r="Y23" s="110"/>
    </row>
    <row r="24" spans="1:25" ht="25.5" customHeight="1">
      <c r="A24" s="110"/>
      <c r="B24" s="385"/>
      <c r="C24" s="385"/>
      <c r="D24" s="385"/>
      <c r="E24" s="385"/>
      <c r="F24" s="385"/>
      <c r="G24" s="325" t="s">
        <v>276</v>
      </c>
      <c r="H24" s="377"/>
      <c r="I24" s="377"/>
      <c r="J24" s="377"/>
      <c r="K24" s="377"/>
      <c r="L24" s="377"/>
      <c r="M24" s="377"/>
      <c r="N24" s="378"/>
      <c r="O24" s="339"/>
      <c r="P24" s="367"/>
      <c r="Q24" s="367"/>
      <c r="R24" s="367"/>
      <c r="S24" s="368"/>
      <c r="T24" s="339"/>
      <c r="U24" s="367"/>
      <c r="V24" s="367"/>
      <c r="W24" s="367"/>
      <c r="X24" s="368"/>
      <c r="Y24" s="110"/>
    </row>
    <row r="25" spans="1:25" ht="17.25" customHeight="1">
      <c r="A25" s="110"/>
      <c r="B25" s="385"/>
      <c r="C25" s="385"/>
      <c r="D25" s="385"/>
      <c r="E25" s="385"/>
      <c r="F25" s="385"/>
      <c r="G25" s="325" t="s">
        <v>277</v>
      </c>
      <c r="H25" s="356"/>
      <c r="I25" s="356"/>
      <c r="J25" s="356"/>
      <c r="K25" s="356"/>
      <c r="L25" s="356"/>
      <c r="M25" s="356"/>
      <c r="N25" s="357"/>
      <c r="O25" s="339"/>
      <c r="P25" s="340"/>
      <c r="Q25" s="340"/>
      <c r="R25" s="340"/>
      <c r="S25" s="341"/>
      <c r="T25" s="339"/>
      <c r="U25" s="340"/>
      <c r="V25" s="340"/>
      <c r="W25" s="340"/>
      <c r="X25" s="341"/>
      <c r="Y25" s="110"/>
    </row>
    <row r="26" spans="1:25" ht="29.25" customHeight="1">
      <c r="A26" s="110"/>
      <c r="B26" s="385"/>
      <c r="C26" s="385"/>
      <c r="D26" s="385"/>
      <c r="E26" s="385"/>
      <c r="F26" s="385"/>
      <c r="G26" s="325" t="s">
        <v>278</v>
      </c>
      <c r="H26" s="356"/>
      <c r="I26" s="356"/>
      <c r="J26" s="356"/>
      <c r="K26" s="356"/>
      <c r="L26" s="356"/>
      <c r="M26" s="356"/>
      <c r="N26" s="357"/>
      <c r="O26" s="339"/>
      <c r="P26" s="340"/>
      <c r="Q26" s="340"/>
      <c r="R26" s="340"/>
      <c r="S26" s="341"/>
      <c r="T26" s="339"/>
      <c r="U26" s="340"/>
      <c r="V26" s="340"/>
      <c r="W26" s="340"/>
      <c r="X26" s="341"/>
      <c r="Y26" s="110"/>
    </row>
    <row r="27" spans="1:25" ht="29.25" customHeight="1">
      <c r="A27" s="110"/>
      <c r="B27" s="385"/>
      <c r="C27" s="385"/>
      <c r="D27" s="385"/>
      <c r="E27" s="385"/>
      <c r="F27" s="385"/>
      <c r="G27" s="325" t="s">
        <v>279</v>
      </c>
      <c r="H27" s="377"/>
      <c r="I27" s="377"/>
      <c r="J27" s="377"/>
      <c r="K27" s="377"/>
      <c r="L27" s="377"/>
      <c r="M27" s="377"/>
      <c r="N27" s="378"/>
      <c r="O27" s="339"/>
      <c r="P27" s="367"/>
      <c r="Q27" s="367"/>
      <c r="R27" s="367"/>
      <c r="S27" s="368"/>
      <c r="T27" s="339"/>
      <c r="U27" s="367"/>
      <c r="V27" s="367"/>
      <c r="W27" s="367"/>
      <c r="X27" s="368"/>
      <c r="Y27" s="110"/>
    </row>
    <row r="28" spans="1:25" ht="29.25" customHeight="1">
      <c r="A28" s="110"/>
      <c r="B28" s="385"/>
      <c r="C28" s="385"/>
      <c r="D28" s="385"/>
      <c r="E28" s="385"/>
      <c r="F28" s="385"/>
      <c r="G28" s="325" t="s">
        <v>280</v>
      </c>
      <c r="H28" s="377"/>
      <c r="I28" s="377"/>
      <c r="J28" s="377"/>
      <c r="K28" s="377"/>
      <c r="L28" s="377"/>
      <c r="M28" s="377"/>
      <c r="N28" s="378"/>
      <c r="O28" s="339"/>
      <c r="P28" s="367"/>
      <c r="Q28" s="367"/>
      <c r="R28" s="367"/>
      <c r="S28" s="368"/>
      <c r="T28" s="339"/>
      <c r="U28" s="367"/>
      <c r="V28" s="367"/>
      <c r="W28" s="367"/>
      <c r="X28" s="368"/>
      <c r="Y28" s="110"/>
    </row>
    <row r="29" spans="1:25" ht="12.75" customHeight="1">
      <c r="A29" s="110"/>
      <c r="B29" s="385"/>
      <c r="C29" s="385"/>
      <c r="D29" s="385"/>
      <c r="E29" s="385"/>
      <c r="F29" s="385"/>
      <c r="G29" s="325" t="s">
        <v>275</v>
      </c>
      <c r="H29" s="356"/>
      <c r="I29" s="356"/>
      <c r="J29" s="356"/>
      <c r="K29" s="356"/>
      <c r="L29" s="356"/>
      <c r="M29" s="356"/>
      <c r="N29" s="357"/>
      <c r="O29" s="339"/>
      <c r="P29" s="340"/>
      <c r="Q29" s="340"/>
      <c r="R29" s="340"/>
      <c r="S29" s="341"/>
      <c r="T29" s="339"/>
      <c r="U29" s="340"/>
      <c r="V29" s="340"/>
      <c r="W29" s="340"/>
      <c r="X29" s="341"/>
      <c r="Y29" s="110"/>
    </row>
    <row r="30" spans="1:25" ht="12.75">
      <c r="A30" s="110"/>
      <c r="B30" s="386"/>
      <c r="C30" s="386"/>
      <c r="D30" s="386"/>
      <c r="E30" s="386"/>
      <c r="F30" s="386"/>
      <c r="G30" s="382" t="s">
        <v>8</v>
      </c>
      <c r="H30" s="383"/>
      <c r="I30" s="383"/>
      <c r="J30" s="383"/>
      <c r="K30" s="383"/>
      <c r="L30" s="383"/>
      <c r="M30" s="383"/>
      <c r="N30" s="384"/>
      <c r="O30" s="381">
        <f>SUM(O19:S29)</f>
        <v>0</v>
      </c>
      <c r="P30" s="381"/>
      <c r="Q30" s="381"/>
      <c r="R30" s="381"/>
      <c r="S30" s="381"/>
      <c r="T30" s="381">
        <f>SUM(T19:X29)</f>
        <v>0</v>
      </c>
      <c r="U30" s="381"/>
      <c r="V30" s="381"/>
      <c r="W30" s="381"/>
      <c r="X30" s="381"/>
      <c r="Y30" s="110"/>
    </row>
    <row r="31" spans="1:25" ht="21" customHeight="1">
      <c r="A31" s="110"/>
      <c r="B31" s="325" t="s">
        <v>116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80"/>
      <c r="O31" s="364">
        <f>O17-O18</f>
        <v>0</v>
      </c>
      <c r="P31" s="365"/>
      <c r="Q31" s="365"/>
      <c r="R31" s="365"/>
      <c r="S31" s="366"/>
      <c r="T31" s="364">
        <f>T17-T18</f>
        <v>0</v>
      </c>
      <c r="U31" s="365"/>
      <c r="V31" s="365"/>
      <c r="W31" s="365"/>
      <c r="X31" s="366"/>
      <c r="Y31" s="110"/>
    </row>
    <row r="32" spans="1:25" ht="21.75" customHeight="1">
      <c r="A32" s="110"/>
      <c r="B32" s="325" t="s">
        <v>219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80"/>
      <c r="O32" s="361"/>
      <c r="P32" s="362"/>
      <c r="Q32" s="362"/>
      <c r="R32" s="362"/>
      <c r="S32" s="363"/>
      <c r="T32" s="361"/>
      <c r="U32" s="362"/>
      <c r="V32" s="362"/>
      <c r="W32" s="362"/>
      <c r="X32" s="363"/>
      <c r="Y32" s="110"/>
    </row>
    <row r="33" spans="1:25" ht="27" customHeight="1">
      <c r="A33" s="111"/>
      <c r="B33" s="325" t="s">
        <v>117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7"/>
      <c r="O33" s="360">
        <f>O31-O32</f>
        <v>0</v>
      </c>
      <c r="P33" s="360"/>
      <c r="Q33" s="360"/>
      <c r="R33" s="360"/>
      <c r="S33" s="360"/>
      <c r="T33" s="360">
        <f>T31-T32</f>
        <v>0</v>
      </c>
      <c r="U33" s="360"/>
      <c r="V33" s="360"/>
      <c r="W33" s="360"/>
      <c r="X33" s="360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workbookViewId="0" topLeftCell="A1">
      <selection activeCell="L30" sqref="L30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8" t="s">
        <v>75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110"/>
    </row>
    <row r="4" spans="1:25" ht="12.75">
      <c r="A4" s="110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110"/>
    </row>
    <row r="5" spans="1:25" ht="18" customHeight="1">
      <c r="A5" s="110"/>
      <c r="B5" s="325" t="s">
        <v>119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10"/>
    </row>
    <row r="6" spans="1:25" ht="188.25" customHeight="1">
      <c r="A6" s="110"/>
      <c r="B6" s="385" t="s">
        <v>196</v>
      </c>
      <c r="C6" s="385"/>
      <c r="D6" s="385"/>
      <c r="E6" s="385"/>
      <c r="F6" s="385"/>
      <c r="G6" s="385"/>
      <c r="H6" s="385"/>
      <c r="I6" s="385"/>
      <c r="J6" s="385"/>
      <c r="K6" s="411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3"/>
      <c r="Y6" s="110"/>
    </row>
    <row r="7" spans="1:25" ht="12.75">
      <c r="A7" s="110"/>
      <c r="B7" s="244" t="s">
        <v>174</v>
      </c>
      <c r="C7" s="414"/>
      <c r="D7" s="414"/>
      <c r="E7" s="414"/>
      <c r="F7" s="414"/>
      <c r="G7" s="414"/>
      <c r="H7" s="414"/>
      <c r="I7" s="414"/>
      <c r="J7" s="414"/>
      <c r="K7" s="417"/>
      <c r="L7" s="418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20"/>
      <c r="Y7" s="110"/>
    </row>
    <row r="8" spans="1:25" ht="16.5" customHeight="1">
      <c r="A8" s="110"/>
      <c r="B8" s="415"/>
      <c r="C8" s="416"/>
      <c r="D8" s="416"/>
      <c r="E8" s="416"/>
      <c r="F8" s="416"/>
      <c r="G8" s="416"/>
      <c r="H8" s="416"/>
      <c r="I8" s="416"/>
      <c r="J8" s="416"/>
      <c r="K8" s="421"/>
      <c r="L8" s="166"/>
      <c r="M8" s="26"/>
      <c r="N8" s="423" t="s">
        <v>156</v>
      </c>
      <c r="O8" s="423"/>
      <c r="P8" s="423"/>
      <c r="Q8" s="423"/>
      <c r="R8" s="423"/>
      <c r="S8" s="423"/>
      <c r="T8" s="423"/>
      <c r="U8" s="215"/>
      <c r="V8" s="215"/>
      <c r="W8" s="215"/>
      <c r="X8" s="424"/>
      <c r="Y8" s="110"/>
    </row>
    <row r="9" spans="1:25" ht="12.75">
      <c r="A9" s="110"/>
      <c r="B9" s="415"/>
      <c r="C9" s="416"/>
      <c r="D9" s="416"/>
      <c r="E9" s="416"/>
      <c r="F9" s="416"/>
      <c r="G9" s="416"/>
      <c r="H9" s="416"/>
      <c r="I9" s="416"/>
      <c r="J9" s="416"/>
      <c r="K9" s="422"/>
      <c r="L9" s="418"/>
      <c r="M9" s="423"/>
      <c r="N9" s="423"/>
      <c r="O9" s="423"/>
      <c r="P9" s="423"/>
      <c r="Q9" s="423"/>
      <c r="R9" s="423"/>
      <c r="S9" s="423"/>
      <c r="T9" s="423"/>
      <c r="U9" s="7"/>
      <c r="V9" s="7"/>
      <c r="W9" s="7"/>
      <c r="X9" s="23"/>
      <c r="Y9" s="110"/>
    </row>
    <row r="10" spans="1:25" ht="15.75" customHeight="1">
      <c r="A10" s="110"/>
      <c r="B10" s="415"/>
      <c r="C10" s="416"/>
      <c r="D10" s="416"/>
      <c r="E10" s="416"/>
      <c r="F10" s="416"/>
      <c r="G10" s="416"/>
      <c r="H10" s="416"/>
      <c r="I10" s="416"/>
      <c r="J10" s="416"/>
      <c r="K10" s="421"/>
      <c r="L10" s="166"/>
      <c r="M10" s="26"/>
      <c r="N10" s="423" t="s">
        <v>157</v>
      </c>
      <c r="O10" s="423"/>
      <c r="P10" s="423"/>
      <c r="Q10" s="423"/>
      <c r="R10" s="423"/>
      <c r="S10" s="423"/>
      <c r="T10" s="423"/>
      <c r="U10" s="215"/>
      <c r="V10" s="215"/>
      <c r="W10" s="215"/>
      <c r="X10" s="424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9"/>
      <c r="Y11" s="110"/>
    </row>
    <row r="12" spans="1:25" ht="12.75">
      <c r="A12" s="110"/>
      <c r="B12" s="244" t="s">
        <v>158</v>
      </c>
      <c r="C12" s="245"/>
      <c r="D12" s="245"/>
      <c r="E12" s="245"/>
      <c r="F12" s="245"/>
      <c r="G12" s="245"/>
      <c r="H12" s="245"/>
      <c r="I12" s="245"/>
      <c r="J12" s="246"/>
      <c r="K12" s="269" t="s">
        <v>171</v>
      </c>
      <c r="L12" s="270"/>
      <c r="M12" s="270"/>
      <c r="N12" s="271"/>
      <c r="O12" s="389" t="s">
        <v>172</v>
      </c>
      <c r="P12" s="390"/>
      <c r="Q12" s="390"/>
      <c r="R12" s="390"/>
      <c r="S12" s="390"/>
      <c r="T12" s="390"/>
      <c r="U12" s="390"/>
      <c r="V12" s="390"/>
      <c r="W12" s="390"/>
      <c r="X12" s="391"/>
      <c r="Y12" s="110"/>
    </row>
    <row r="13" spans="1:25" ht="12.75">
      <c r="A13" s="110"/>
      <c r="B13" s="427"/>
      <c r="C13" s="428"/>
      <c r="D13" s="428"/>
      <c r="E13" s="428"/>
      <c r="F13" s="428"/>
      <c r="G13" s="428"/>
      <c r="H13" s="428"/>
      <c r="I13" s="428"/>
      <c r="J13" s="429"/>
      <c r="K13" s="401"/>
      <c r="L13" s="402"/>
      <c r="M13" s="402"/>
      <c r="N13" s="403"/>
      <c r="O13" s="392"/>
      <c r="P13" s="393"/>
      <c r="Q13" s="393"/>
      <c r="R13" s="393"/>
      <c r="S13" s="393"/>
      <c r="T13" s="393"/>
      <c r="U13" s="393"/>
      <c r="V13" s="393"/>
      <c r="W13" s="393"/>
      <c r="X13" s="394"/>
      <c r="Y13" s="110"/>
    </row>
    <row r="14" spans="1:25" ht="12.75">
      <c r="A14" s="110"/>
      <c r="B14" s="427"/>
      <c r="C14" s="428"/>
      <c r="D14" s="428"/>
      <c r="E14" s="428"/>
      <c r="F14" s="428"/>
      <c r="G14" s="428"/>
      <c r="H14" s="428"/>
      <c r="I14" s="428"/>
      <c r="J14" s="429"/>
      <c r="K14" s="404"/>
      <c r="L14" s="405"/>
      <c r="M14" s="405"/>
      <c r="N14" s="406"/>
      <c r="O14" s="395"/>
      <c r="P14" s="396"/>
      <c r="Q14" s="396"/>
      <c r="R14" s="396"/>
      <c r="S14" s="396"/>
      <c r="T14" s="396"/>
      <c r="U14" s="396"/>
      <c r="V14" s="396"/>
      <c r="W14" s="396"/>
      <c r="X14" s="397"/>
      <c r="Y14" s="110"/>
    </row>
    <row r="15" spans="1:25" ht="12.75">
      <c r="A15" s="110"/>
      <c r="B15" s="427"/>
      <c r="C15" s="430"/>
      <c r="D15" s="430"/>
      <c r="E15" s="430"/>
      <c r="F15" s="430"/>
      <c r="G15" s="430"/>
      <c r="H15" s="430"/>
      <c r="I15" s="430"/>
      <c r="J15" s="429"/>
      <c r="K15" s="404"/>
      <c r="L15" s="405"/>
      <c r="M15" s="405"/>
      <c r="N15" s="406"/>
      <c r="O15" s="395"/>
      <c r="P15" s="396"/>
      <c r="Q15" s="396"/>
      <c r="R15" s="396"/>
      <c r="S15" s="396"/>
      <c r="T15" s="396"/>
      <c r="U15" s="396"/>
      <c r="V15" s="396"/>
      <c r="W15" s="396"/>
      <c r="X15" s="397"/>
      <c r="Y15" s="110"/>
    </row>
    <row r="16" spans="1:25" ht="51" customHeight="1">
      <c r="A16" s="110"/>
      <c r="B16" s="431"/>
      <c r="C16" s="432"/>
      <c r="D16" s="432"/>
      <c r="E16" s="432"/>
      <c r="F16" s="432"/>
      <c r="G16" s="432"/>
      <c r="H16" s="432"/>
      <c r="I16" s="432"/>
      <c r="J16" s="432"/>
      <c r="K16" s="407"/>
      <c r="L16" s="408"/>
      <c r="M16" s="408"/>
      <c r="N16" s="409"/>
      <c r="O16" s="398"/>
      <c r="P16" s="399"/>
      <c r="Q16" s="399"/>
      <c r="R16" s="399"/>
      <c r="S16" s="399"/>
      <c r="T16" s="399"/>
      <c r="U16" s="399"/>
      <c r="V16" s="399"/>
      <c r="W16" s="399"/>
      <c r="X16" s="400"/>
      <c r="Y16" s="110"/>
    </row>
    <row r="17" spans="1:25" ht="12.75">
      <c r="A17" s="110"/>
      <c r="B17" s="244" t="s">
        <v>80</v>
      </c>
      <c r="C17" s="440"/>
      <c r="D17" s="440"/>
      <c r="E17" s="440"/>
      <c r="F17" s="440"/>
      <c r="G17" s="440"/>
      <c r="H17" s="440"/>
      <c r="I17" s="440"/>
      <c r="J17" s="441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2"/>
      <c r="C18" s="443"/>
      <c r="D18" s="443"/>
      <c r="E18" s="443"/>
      <c r="F18" s="443"/>
      <c r="G18" s="443"/>
      <c r="H18" s="443"/>
      <c r="I18" s="443"/>
      <c r="J18" s="444"/>
      <c r="K18" s="5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6"/>
      <c r="Y18" s="110"/>
    </row>
    <row r="19" spans="1:25" ht="12.75">
      <c r="A19" s="110"/>
      <c r="B19" s="442"/>
      <c r="C19" s="443"/>
      <c r="D19" s="443"/>
      <c r="E19" s="443"/>
      <c r="F19" s="443"/>
      <c r="G19" s="443"/>
      <c r="H19" s="443"/>
      <c r="I19" s="443"/>
      <c r="J19" s="444"/>
      <c r="K19" s="5"/>
      <c r="L19" s="410" t="s">
        <v>175</v>
      </c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6"/>
      <c r="Y19" s="110"/>
    </row>
    <row r="20" spans="1:25" ht="26.25" customHeight="1">
      <c r="A20" s="110"/>
      <c r="B20" s="442"/>
      <c r="C20" s="443"/>
      <c r="D20" s="443"/>
      <c r="E20" s="443"/>
      <c r="F20" s="443"/>
      <c r="G20" s="443"/>
      <c r="H20" s="443"/>
      <c r="I20" s="443"/>
      <c r="J20" s="444"/>
      <c r="K20" s="5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6"/>
      <c r="Y20" s="110"/>
    </row>
    <row r="21" spans="1:25" ht="12.75">
      <c r="A21" s="110"/>
      <c r="B21" s="442"/>
      <c r="C21" s="443"/>
      <c r="D21" s="443"/>
      <c r="E21" s="443"/>
      <c r="F21" s="443"/>
      <c r="G21" s="443"/>
      <c r="H21" s="443"/>
      <c r="I21" s="443"/>
      <c r="J21" s="444"/>
      <c r="K21" s="5"/>
      <c r="L21" s="388" t="s">
        <v>69</v>
      </c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6"/>
      <c r="Y21" s="110"/>
    </row>
    <row r="22" spans="1:25" ht="24.75" customHeight="1">
      <c r="A22" s="110"/>
      <c r="B22" s="442"/>
      <c r="C22" s="443"/>
      <c r="D22" s="443"/>
      <c r="E22" s="443"/>
      <c r="F22" s="443"/>
      <c r="G22" s="443"/>
      <c r="H22" s="443"/>
      <c r="I22" s="443"/>
      <c r="J22" s="444"/>
      <c r="K22" s="5"/>
      <c r="L22" s="445"/>
      <c r="M22" s="445"/>
      <c r="N22" s="445"/>
      <c r="O22" s="10"/>
      <c r="P22" s="387"/>
      <c r="Q22" s="387"/>
      <c r="R22" s="387"/>
      <c r="S22" s="29"/>
      <c r="T22" s="387"/>
      <c r="U22" s="387"/>
      <c r="V22" s="387"/>
      <c r="W22" s="387"/>
      <c r="X22" s="6"/>
      <c r="Y22" s="110"/>
    </row>
    <row r="23" spans="1:25" ht="12.75">
      <c r="A23" s="110"/>
      <c r="B23" s="442"/>
      <c r="C23" s="443"/>
      <c r="D23" s="443"/>
      <c r="E23" s="443"/>
      <c r="F23" s="443"/>
      <c r="G23" s="443"/>
      <c r="H23" s="443"/>
      <c r="I23" s="443"/>
      <c r="J23" s="444"/>
      <c r="K23" s="5"/>
      <c r="L23" s="388" t="s">
        <v>70</v>
      </c>
      <c r="M23" s="388"/>
      <c r="N23" s="388"/>
      <c r="O23" s="226"/>
      <c r="P23" s="410" t="s">
        <v>76</v>
      </c>
      <c r="Q23" s="410"/>
      <c r="R23" s="410"/>
      <c r="S23" s="22"/>
      <c r="T23" s="410" t="s">
        <v>77</v>
      </c>
      <c r="U23" s="410"/>
      <c r="V23" s="410"/>
      <c r="W23" s="410"/>
      <c r="X23" s="6"/>
      <c r="Y23" s="110"/>
    </row>
    <row r="24" spans="1:25" ht="29.25" customHeight="1">
      <c r="A24" s="110"/>
      <c r="B24" s="442"/>
      <c r="C24" s="443"/>
      <c r="D24" s="443"/>
      <c r="E24" s="443"/>
      <c r="F24" s="443"/>
      <c r="G24" s="443"/>
      <c r="H24" s="443"/>
      <c r="I24" s="443"/>
      <c r="J24" s="444"/>
      <c r="K24" s="5"/>
      <c r="L24" s="435"/>
      <c r="M24" s="435"/>
      <c r="N24" s="435"/>
      <c r="O24" s="435"/>
      <c r="P24" s="435"/>
      <c r="Q24" s="29"/>
      <c r="R24" s="29"/>
      <c r="S24" s="387"/>
      <c r="T24" s="387"/>
      <c r="U24" s="387"/>
      <c r="V24" s="387"/>
      <c r="W24" s="387"/>
      <c r="X24" s="6"/>
      <c r="Y24" s="110"/>
    </row>
    <row r="25" spans="1:25" ht="29.25" customHeight="1">
      <c r="A25" s="110"/>
      <c r="B25" s="247"/>
      <c r="C25" s="248"/>
      <c r="D25" s="248"/>
      <c r="E25" s="248"/>
      <c r="F25" s="248"/>
      <c r="G25" s="248"/>
      <c r="H25" s="248"/>
      <c r="I25" s="248"/>
      <c r="J25" s="249"/>
      <c r="K25" s="8"/>
      <c r="L25" s="433" t="s">
        <v>78</v>
      </c>
      <c r="M25" s="433"/>
      <c r="N25" s="433"/>
      <c r="O25" s="433"/>
      <c r="P25" s="433"/>
      <c r="Q25" s="434"/>
      <c r="R25" s="434"/>
      <c r="S25" s="433" t="s">
        <v>79</v>
      </c>
      <c r="T25" s="433"/>
      <c r="U25" s="433"/>
      <c r="V25" s="433"/>
      <c r="W25" s="433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6"/>
      <c r="S28" s="426"/>
      <c r="T28" s="426"/>
      <c r="U28" s="426"/>
      <c r="V28" s="426"/>
      <c r="W28" s="110"/>
      <c r="X28" s="110"/>
      <c r="Y28" s="110"/>
    </row>
    <row r="29" spans="1:25" ht="26.25" customHeight="1">
      <c r="A29" s="110"/>
      <c r="B29" s="436" t="s">
        <v>176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&amp;LPROW_413_312/13/01/EPO&amp;RStrona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workbookViewId="0" topLeftCell="A1">
      <selection activeCell="C20" sqref="C20:Y20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5" t="s">
        <v>177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50"/>
      <c r="Z7" s="109"/>
    </row>
    <row r="8" spans="1:26" ht="15" customHeight="1">
      <c r="A8" s="110"/>
      <c r="B8" s="110"/>
      <c r="C8" s="446" t="s">
        <v>231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8"/>
      <c r="Z8" s="109"/>
    </row>
    <row r="9" spans="1:26" ht="81" customHeight="1">
      <c r="A9" s="110"/>
      <c r="B9" s="109"/>
      <c r="C9" s="411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3"/>
      <c r="Z9" s="109"/>
    </row>
    <row r="10" spans="1:26" ht="19.5" customHeight="1">
      <c r="A10" s="110"/>
      <c r="B10" s="109"/>
      <c r="C10" s="446" t="s">
        <v>138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8"/>
      <c r="Z10" s="109"/>
    </row>
    <row r="11" spans="1:26" ht="87" customHeight="1">
      <c r="A11" s="110"/>
      <c r="B11" s="109"/>
      <c r="C11" s="411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109"/>
    </row>
    <row r="12" spans="1:26" ht="17.25" customHeight="1">
      <c r="A12" s="110"/>
      <c r="B12" s="109"/>
      <c r="C12" s="325" t="s">
        <v>139</v>
      </c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7"/>
      <c r="Z12" s="109"/>
    </row>
    <row r="13" spans="1:26" ht="18" customHeight="1">
      <c r="A13" s="110"/>
      <c r="B13" s="109"/>
      <c r="C13" s="446" t="s">
        <v>140</v>
      </c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8"/>
      <c r="Z13" s="109"/>
    </row>
    <row r="14" spans="1:26" ht="83.25" customHeight="1">
      <c r="A14" s="110"/>
      <c r="B14" s="109"/>
      <c r="C14" s="411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109"/>
    </row>
    <row r="15" spans="1:26" ht="33.75" customHeight="1">
      <c r="A15" s="110"/>
      <c r="B15" s="109"/>
      <c r="C15" s="446" t="s">
        <v>141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8"/>
      <c r="Z15" s="109"/>
    </row>
    <row r="16" spans="1:26" ht="73.5" customHeight="1">
      <c r="A16" s="110"/>
      <c r="B16" s="109"/>
      <c r="C16" s="411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3"/>
      <c r="Z16" s="109"/>
    </row>
    <row r="17" spans="1:26" ht="30" customHeight="1">
      <c r="A17" s="110"/>
      <c r="B17" s="109"/>
      <c r="C17" s="446" t="s">
        <v>159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8"/>
      <c r="Z17" s="109"/>
    </row>
    <row r="18" spans="1:26" ht="82.5" customHeight="1">
      <c r="A18" s="110"/>
      <c r="B18" s="109"/>
      <c r="C18" s="411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3"/>
      <c r="Z18" s="109"/>
    </row>
    <row r="19" spans="1:26" ht="19.5" customHeight="1">
      <c r="A19" s="110"/>
      <c r="B19" s="110"/>
      <c r="C19" s="446" t="s">
        <v>142</v>
      </c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8"/>
      <c r="Z19" s="109"/>
    </row>
    <row r="20" spans="1:26" ht="105.75" customHeight="1">
      <c r="A20" s="110"/>
      <c r="B20" s="110"/>
      <c r="C20" s="411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3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workbookViewId="0" topLeftCell="A1">
      <selection activeCell="F34" sqref="F3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5" t="s">
        <v>178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50"/>
      <c r="AC2" s="110"/>
      <c r="AD2" s="1"/>
      <c r="AE2">
        <v>10</v>
      </c>
      <c r="AF2">
        <v>23</v>
      </c>
    </row>
    <row r="3" spans="1:32" ht="12.75">
      <c r="A3" s="110"/>
      <c r="B3" s="490" t="s">
        <v>162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110"/>
      <c r="AD3" s="1"/>
      <c r="AE3">
        <v>2</v>
      </c>
      <c r="AF3">
        <v>2</v>
      </c>
    </row>
    <row r="4" spans="1:30" ht="12.75">
      <c r="A4" s="110"/>
      <c r="B4" s="471" t="s">
        <v>0</v>
      </c>
      <c r="C4" s="473" t="s">
        <v>81</v>
      </c>
      <c r="D4" s="474"/>
      <c r="E4" s="474"/>
      <c r="F4" s="474"/>
      <c r="G4" s="474"/>
      <c r="H4" s="474"/>
      <c r="I4" s="475"/>
      <c r="J4" s="491" t="s">
        <v>5</v>
      </c>
      <c r="K4" s="485">
        <f>'Sekcja B3 i B4'!T14</f>
        <v>2013</v>
      </c>
      <c r="L4" s="486"/>
      <c r="M4" s="486"/>
      <c r="N4" s="486"/>
      <c r="O4" s="486"/>
      <c r="P4" s="487"/>
      <c r="Q4" s="485">
        <f>K4+1</f>
        <v>2014</v>
      </c>
      <c r="R4" s="486"/>
      <c r="S4" s="486"/>
      <c r="T4" s="486"/>
      <c r="U4" s="486"/>
      <c r="V4" s="487"/>
      <c r="W4" s="482">
        <f>Q4+1</f>
        <v>2015</v>
      </c>
      <c r="X4" s="482"/>
      <c r="Y4" s="482"/>
      <c r="Z4" s="482"/>
      <c r="AA4" s="482"/>
      <c r="AB4" s="482"/>
      <c r="AC4" s="110"/>
      <c r="AD4" s="1"/>
    </row>
    <row r="5" spans="1:30" ht="40.5" customHeight="1">
      <c r="A5" s="126"/>
      <c r="B5" s="472"/>
      <c r="C5" s="476"/>
      <c r="D5" s="477"/>
      <c r="E5" s="477"/>
      <c r="F5" s="477"/>
      <c r="G5" s="477"/>
      <c r="H5" s="477"/>
      <c r="I5" s="478"/>
      <c r="J5" s="492"/>
      <c r="K5" s="455" t="s">
        <v>10</v>
      </c>
      <c r="L5" s="457"/>
      <c r="M5" s="455" t="s">
        <v>223</v>
      </c>
      <c r="N5" s="457"/>
      <c r="O5" s="483" t="s">
        <v>237</v>
      </c>
      <c r="P5" s="484"/>
      <c r="Q5" s="455" t="s">
        <v>10</v>
      </c>
      <c r="R5" s="457"/>
      <c r="S5" s="455" t="s">
        <v>223</v>
      </c>
      <c r="T5" s="457"/>
      <c r="U5" s="483" t="s">
        <v>237</v>
      </c>
      <c r="V5" s="484"/>
      <c r="W5" s="455" t="s">
        <v>10</v>
      </c>
      <c r="X5" s="457"/>
      <c r="Y5" s="489" t="s">
        <v>223</v>
      </c>
      <c r="Z5" s="489"/>
      <c r="AA5" s="482" t="s">
        <v>237</v>
      </c>
      <c r="AB5" s="482"/>
      <c r="AC5" s="110"/>
      <c r="AD5" s="1"/>
    </row>
    <row r="6" spans="1:30" ht="24.75" customHeight="1">
      <c r="A6" s="110"/>
      <c r="B6" s="14">
        <v>1</v>
      </c>
      <c r="C6" s="460"/>
      <c r="D6" s="461"/>
      <c r="E6" s="461"/>
      <c r="F6" s="461"/>
      <c r="G6" s="461"/>
      <c r="H6" s="461"/>
      <c r="I6" s="462"/>
      <c r="J6" s="15"/>
      <c r="K6" s="465"/>
      <c r="L6" s="466"/>
      <c r="M6" s="453"/>
      <c r="N6" s="454"/>
      <c r="O6" s="451">
        <f>ROUND(K6*M6,2)</f>
        <v>0</v>
      </c>
      <c r="P6" s="452"/>
      <c r="Q6" s="465"/>
      <c r="R6" s="466"/>
      <c r="S6" s="453"/>
      <c r="T6" s="454"/>
      <c r="U6" s="451">
        <f>ROUND(Q6*S6,2)</f>
        <v>0</v>
      </c>
      <c r="V6" s="452"/>
      <c r="W6" s="465"/>
      <c r="X6" s="466"/>
      <c r="Y6" s="481"/>
      <c r="Z6" s="481"/>
      <c r="AA6" s="451">
        <f>ROUND(W6*Y6,2)</f>
        <v>0</v>
      </c>
      <c r="AB6" s="452"/>
      <c r="AC6" s="110"/>
      <c r="AD6" s="1"/>
    </row>
    <row r="7" spans="1:30" ht="24.75" customHeight="1">
      <c r="A7" s="110"/>
      <c r="B7" s="14">
        <v>2</v>
      </c>
      <c r="C7" s="460"/>
      <c r="D7" s="461"/>
      <c r="E7" s="461"/>
      <c r="F7" s="461"/>
      <c r="G7" s="461"/>
      <c r="H7" s="461"/>
      <c r="I7" s="462"/>
      <c r="J7" s="15"/>
      <c r="K7" s="465"/>
      <c r="L7" s="466"/>
      <c r="M7" s="453"/>
      <c r="N7" s="454"/>
      <c r="O7" s="451">
        <f>ROUND(K7*M7,2)</f>
        <v>0</v>
      </c>
      <c r="P7" s="452"/>
      <c r="Q7" s="465"/>
      <c r="R7" s="466"/>
      <c r="S7" s="453"/>
      <c r="T7" s="454"/>
      <c r="U7" s="451">
        <f>ROUND(Q7*S7,2)</f>
        <v>0</v>
      </c>
      <c r="V7" s="452"/>
      <c r="W7" s="465"/>
      <c r="X7" s="466"/>
      <c r="Y7" s="481"/>
      <c r="Z7" s="481"/>
      <c r="AA7" s="451">
        <f>ROUND(W7*Y7,2)</f>
        <v>0</v>
      </c>
      <c r="AB7" s="452"/>
      <c r="AC7" s="110"/>
      <c r="AD7" s="1"/>
    </row>
    <row r="8" spans="1:30" ht="24.75" customHeight="1">
      <c r="A8" s="110"/>
      <c r="B8" s="14">
        <v>3</v>
      </c>
      <c r="C8" s="460"/>
      <c r="D8" s="461"/>
      <c r="E8" s="461"/>
      <c r="F8" s="461"/>
      <c r="G8" s="461"/>
      <c r="H8" s="461"/>
      <c r="I8" s="462"/>
      <c r="J8" s="15"/>
      <c r="K8" s="465"/>
      <c r="L8" s="466"/>
      <c r="M8" s="453"/>
      <c r="N8" s="454"/>
      <c r="O8" s="451">
        <f>ROUND(K8*M8,2)</f>
        <v>0</v>
      </c>
      <c r="P8" s="452"/>
      <c r="Q8" s="465"/>
      <c r="R8" s="466"/>
      <c r="S8" s="453"/>
      <c r="T8" s="454"/>
      <c r="U8" s="451">
        <f>ROUND(Q8*S8,2)</f>
        <v>0</v>
      </c>
      <c r="V8" s="452"/>
      <c r="W8" s="465"/>
      <c r="X8" s="466"/>
      <c r="Y8" s="481"/>
      <c r="Z8" s="481"/>
      <c r="AA8" s="451">
        <f>ROUND(W8*Y8,2)</f>
        <v>0</v>
      </c>
      <c r="AB8" s="452"/>
      <c r="AC8" s="110"/>
      <c r="AD8" s="1"/>
    </row>
    <row r="9" spans="1:30" ht="24.75" customHeight="1">
      <c r="A9" s="110"/>
      <c r="B9" s="14">
        <v>4</v>
      </c>
      <c r="C9" s="460"/>
      <c r="D9" s="461"/>
      <c r="E9" s="461"/>
      <c r="F9" s="461"/>
      <c r="G9" s="461"/>
      <c r="H9" s="461"/>
      <c r="I9" s="462"/>
      <c r="J9" s="15"/>
      <c r="K9" s="465"/>
      <c r="L9" s="466"/>
      <c r="M9" s="453"/>
      <c r="N9" s="454"/>
      <c r="O9" s="451">
        <f>ROUND(K9*M9,2)</f>
        <v>0</v>
      </c>
      <c r="P9" s="452"/>
      <c r="Q9" s="465"/>
      <c r="R9" s="466"/>
      <c r="S9" s="453"/>
      <c r="T9" s="454"/>
      <c r="U9" s="451">
        <f>ROUND(Q9*S9,2)</f>
        <v>0</v>
      </c>
      <c r="V9" s="452"/>
      <c r="W9" s="465"/>
      <c r="X9" s="466"/>
      <c r="Y9" s="481"/>
      <c r="Z9" s="481"/>
      <c r="AA9" s="451">
        <f>ROUND(W9*Y9,2)</f>
        <v>0</v>
      </c>
      <c r="AB9" s="452"/>
      <c r="AC9" s="110"/>
      <c r="AD9" s="1"/>
    </row>
    <row r="10" spans="1:30" ht="24.75" customHeight="1">
      <c r="A10" s="110"/>
      <c r="B10" s="14">
        <v>5</v>
      </c>
      <c r="C10" s="460"/>
      <c r="D10" s="461"/>
      <c r="E10" s="461"/>
      <c r="F10" s="461"/>
      <c r="G10" s="461"/>
      <c r="H10" s="461"/>
      <c r="I10" s="462"/>
      <c r="J10" s="15"/>
      <c r="K10" s="465"/>
      <c r="L10" s="466"/>
      <c r="M10" s="453"/>
      <c r="N10" s="454"/>
      <c r="O10" s="451">
        <f>ROUND(K10*M10,2)</f>
        <v>0</v>
      </c>
      <c r="P10" s="452"/>
      <c r="Q10" s="465"/>
      <c r="R10" s="466"/>
      <c r="S10" s="453"/>
      <c r="T10" s="454"/>
      <c r="U10" s="451">
        <f>ROUND(Q10*S10,2)</f>
        <v>0</v>
      </c>
      <c r="V10" s="452"/>
      <c r="W10" s="465"/>
      <c r="X10" s="466"/>
      <c r="Y10" s="481"/>
      <c r="Z10" s="481"/>
      <c r="AA10" s="451">
        <f>ROUND(W10*Y10,2)</f>
        <v>0</v>
      </c>
      <c r="AB10" s="452"/>
      <c r="AC10" s="110"/>
      <c r="AD10" s="1"/>
    </row>
    <row r="11" spans="1:30" ht="20.25" customHeight="1">
      <c r="A11" s="110"/>
      <c r="B11" s="455" t="s">
        <v>8</v>
      </c>
      <c r="C11" s="456"/>
      <c r="D11" s="456"/>
      <c r="E11" s="456"/>
      <c r="F11" s="456"/>
      <c r="G11" s="456"/>
      <c r="H11" s="456"/>
      <c r="I11" s="457"/>
      <c r="J11" s="12" t="s">
        <v>9</v>
      </c>
      <c r="K11" s="458" t="s">
        <v>9</v>
      </c>
      <c r="L11" s="459"/>
      <c r="M11" s="463" t="s">
        <v>9</v>
      </c>
      <c r="N11" s="464"/>
      <c r="O11" s="451">
        <f>SUM(O6:P10)</f>
        <v>0</v>
      </c>
      <c r="P11" s="452"/>
      <c r="Q11" s="458" t="s">
        <v>9</v>
      </c>
      <c r="R11" s="459"/>
      <c r="S11" s="463" t="s">
        <v>9</v>
      </c>
      <c r="T11" s="464"/>
      <c r="U11" s="451">
        <f>SUM(U6:V10)</f>
        <v>0</v>
      </c>
      <c r="V11" s="452"/>
      <c r="W11" s="458" t="s">
        <v>9</v>
      </c>
      <c r="X11" s="459"/>
      <c r="Y11" s="470" t="s">
        <v>9</v>
      </c>
      <c r="Z11" s="470"/>
      <c r="AA11" s="451">
        <f>SUM(AA6:AB10)</f>
        <v>0</v>
      </c>
      <c r="AB11" s="452"/>
      <c r="AC11" s="110"/>
      <c r="AD11" s="1"/>
    </row>
    <row r="12" spans="1:30" ht="12.75">
      <c r="A12" s="110"/>
      <c r="B12" s="493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110"/>
      <c r="AD12" s="1"/>
    </row>
    <row r="13" spans="1:30" ht="12.75">
      <c r="A13" s="110"/>
      <c r="B13" s="113"/>
      <c r="C13" s="426"/>
      <c r="D13" s="426"/>
      <c r="E13" s="426"/>
      <c r="F13" s="426"/>
      <c r="G13" s="426"/>
      <c r="H13" s="426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9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6" t="s">
        <v>163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8"/>
      <c r="AC16" s="110"/>
      <c r="AD16" s="1"/>
    </row>
    <row r="17" spans="1:30" ht="12.75">
      <c r="A17" s="109"/>
      <c r="B17" s="471" t="s">
        <v>0</v>
      </c>
      <c r="C17" s="473" t="s">
        <v>81</v>
      </c>
      <c r="D17" s="474"/>
      <c r="E17" s="474"/>
      <c r="F17" s="474"/>
      <c r="G17" s="474"/>
      <c r="H17" s="474"/>
      <c r="I17" s="475"/>
      <c r="J17" s="491" t="s">
        <v>5</v>
      </c>
      <c r="K17" s="485">
        <f>W4+1</f>
        <v>2016</v>
      </c>
      <c r="L17" s="486"/>
      <c r="M17" s="486"/>
      <c r="N17" s="486"/>
      <c r="O17" s="486"/>
      <c r="P17" s="487"/>
      <c r="Q17" s="485">
        <f>K17+1</f>
        <v>2017</v>
      </c>
      <c r="R17" s="486"/>
      <c r="S17" s="486"/>
      <c r="T17" s="486"/>
      <c r="U17" s="486"/>
      <c r="V17" s="487"/>
      <c r="W17" s="482">
        <f>Q17+1</f>
        <v>2018</v>
      </c>
      <c r="X17" s="482"/>
      <c r="Y17" s="482"/>
      <c r="Z17" s="482"/>
      <c r="AA17" s="482"/>
      <c r="AB17" s="482"/>
      <c r="AC17" s="109"/>
      <c r="AD17" s="1"/>
    </row>
    <row r="18" spans="1:30" ht="41.25" customHeight="1">
      <c r="A18" s="126"/>
      <c r="B18" s="472"/>
      <c r="C18" s="476"/>
      <c r="D18" s="477"/>
      <c r="E18" s="477"/>
      <c r="F18" s="477"/>
      <c r="G18" s="477"/>
      <c r="H18" s="477"/>
      <c r="I18" s="478"/>
      <c r="J18" s="492"/>
      <c r="K18" s="455" t="s">
        <v>10</v>
      </c>
      <c r="L18" s="457"/>
      <c r="M18" s="455" t="s">
        <v>223</v>
      </c>
      <c r="N18" s="457"/>
      <c r="O18" s="483" t="s">
        <v>237</v>
      </c>
      <c r="P18" s="484"/>
      <c r="Q18" s="455" t="s">
        <v>10</v>
      </c>
      <c r="R18" s="457"/>
      <c r="S18" s="455" t="s">
        <v>223</v>
      </c>
      <c r="T18" s="457"/>
      <c r="U18" s="483" t="s">
        <v>238</v>
      </c>
      <c r="V18" s="484"/>
      <c r="W18" s="455" t="s">
        <v>10</v>
      </c>
      <c r="X18" s="457"/>
      <c r="Y18" s="489" t="s">
        <v>223</v>
      </c>
      <c r="Z18" s="489"/>
      <c r="AA18" s="488" t="s">
        <v>238</v>
      </c>
      <c r="AB18" s="488"/>
      <c r="AC18" s="109"/>
      <c r="AD18" s="1"/>
    </row>
    <row r="19" spans="1:30" ht="24.75" customHeight="1">
      <c r="A19" s="109"/>
      <c r="B19" s="14">
        <v>1</v>
      </c>
      <c r="C19" s="460"/>
      <c r="D19" s="461"/>
      <c r="E19" s="461"/>
      <c r="F19" s="461"/>
      <c r="G19" s="461"/>
      <c r="H19" s="461"/>
      <c r="I19" s="462"/>
      <c r="J19" s="15"/>
      <c r="K19" s="465"/>
      <c r="L19" s="466"/>
      <c r="M19" s="453"/>
      <c r="N19" s="454"/>
      <c r="O19" s="451">
        <f>ROUND(K19*M19,2)</f>
        <v>0</v>
      </c>
      <c r="P19" s="452"/>
      <c r="Q19" s="465"/>
      <c r="R19" s="466"/>
      <c r="S19" s="453"/>
      <c r="T19" s="454"/>
      <c r="U19" s="451">
        <f>ROUND(Q19*S19,2)</f>
        <v>0</v>
      </c>
      <c r="V19" s="452"/>
      <c r="W19" s="465"/>
      <c r="X19" s="466"/>
      <c r="Y19" s="481"/>
      <c r="Z19" s="481"/>
      <c r="AA19" s="451">
        <f>ROUND(W19*Y19,2)</f>
        <v>0</v>
      </c>
      <c r="AB19" s="452"/>
      <c r="AC19" s="109"/>
      <c r="AD19" s="1"/>
    </row>
    <row r="20" spans="1:30" ht="24" customHeight="1">
      <c r="A20" s="109"/>
      <c r="B20" s="14">
        <v>2</v>
      </c>
      <c r="C20" s="460"/>
      <c r="D20" s="461"/>
      <c r="E20" s="461"/>
      <c r="F20" s="461"/>
      <c r="G20" s="461"/>
      <c r="H20" s="461"/>
      <c r="I20" s="462"/>
      <c r="J20" s="15"/>
      <c r="K20" s="465"/>
      <c r="L20" s="466"/>
      <c r="M20" s="453"/>
      <c r="N20" s="454"/>
      <c r="O20" s="451">
        <f>ROUND(K20*M20,2)</f>
        <v>0</v>
      </c>
      <c r="P20" s="452"/>
      <c r="Q20" s="465"/>
      <c r="R20" s="466"/>
      <c r="S20" s="453"/>
      <c r="T20" s="454"/>
      <c r="U20" s="451">
        <f>ROUND(Q20*S20,2)</f>
        <v>0</v>
      </c>
      <c r="V20" s="452"/>
      <c r="W20" s="465"/>
      <c r="X20" s="466"/>
      <c r="Y20" s="481"/>
      <c r="Z20" s="481"/>
      <c r="AA20" s="451">
        <f>ROUND(W20*Y20,2)</f>
        <v>0</v>
      </c>
      <c r="AB20" s="452"/>
      <c r="AC20" s="109"/>
      <c r="AD20" s="1"/>
    </row>
    <row r="21" spans="1:30" ht="24" customHeight="1">
      <c r="A21" s="109"/>
      <c r="B21" s="14">
        <v>3</v>
      </c>
      <c r="C21" s="460"/>
      <c r="D21" s="461"/>
      <c r="E21" s="461"/>
      <c r="F21" s="461"/>
      <c r="G21" s="461"/>
      <c r="H21" s="461"/>
      <c r="I21" s="462"/>
      <c r="J21" s="15"/>
      <c r="K21" s="465"/>
      <c r="L21" s="466"/>
      <c r="M21" s="453"/>
      <c r="N21" s="454"/>
      <c r="O21" s="451">
        <f>ROUND(K21*M21,2)</f>
        <v>0</v>
      </c>
      <c r="P21" s="452"/>
      <c r="Q21" s="465"/>
      <c r="R21" s="466"/>
      <c r="S21" s="453"/>
      <c r="T21" s="454"/>
      <c r="U21" s="451">
        <f>ROUND(Q21*S21,2)</f>
        <v>0</v>
      </c>
      <c r="V21" s="452"/>
      <c r="W21" s="465"/>
      <c r="X21" s="466"/>
      <c r="Y21" s="481"/>
      <c r="Z21" s="481"/>
      <c r="AA21" s="451">
        <f>ROUND(W21*Y21,2)</f>
        <v>0</v>
      </c>
      <c r="AB21" s="452"/>
      <c r="AC21" s="109"/>
      <c r="AD21" s="1"/>
    </row>
    <row r="22" spans="1:30" ht="24" customHeight="1">
      <c r="A22" s="109"/>
      <c r="B22" s="14">
        <v>4</v>
      </c>
      <c r="C22" s="460"/>
      <c r="D22" s="461"/>
      <c r="E22" s="461"/>
      <c r="F22" s="461"/>
      <c r="G22" s="461"/>
      <c r="H22" s="461"/>
      <c r="I22" s="462"/>
      <c r="J22" s="15"/>
      <c r="K22" s="465"/>
      <c r="L22" s="466"/>
      <c r="M22" s="453"/>
      <c r="N22" s="454"/>
      <c r="O22" s="451">
        <f>ROUND(K22*M22,2)</f>
        <v>0</v>
      </c>
      <c r="P22" s="452"/>
      <c r="Q22" s="465"/>
      <c r="R22" s="466"/>
      <c r="S22" s="453"/>
      <c r="T22" s="454"/>
      <c r="U22" s="451">
        <f>ROUND(Q22*S22,2)</f>
        <v>0</v>
      </c>
      <c r="V22" s="452"/>
      <c r="W22" s="465"/>
      <c r="X22" s="466"/>
      <c r="Y22" s="481"/>
      <c r="Z22" s="481"/>
      <c r="AA22" s="451">
        <f>ROUND(W22*Y22,2)</f>
        <v>0</v>
      </c>
      <c r="AB22" s="452"/>
      <c r="AC22" s="109"/>
      <c r="AD22" s="1"/>
    </row>
    <row r="23" spans="1:30" ht="24" customHeight="1">
      <c r="A23" s="109"/>
      <c r="B23" s="14">
        <v>5</v>
      </c>
      <c r="C23" s="460"/>
      <c r="D23" s="461"/>
      <c r="E23" s="461"/>
      <c r="F23" s="461"/>
      <c r="G23" s="461"/>
      <c r="H23" s="461"/>
      <c r="I23" s="462"/>
      <c r="J23" s="15"/>
      <c r="K23" s="465"/>
      <c r="L23" s="466"/>
      <c r="M23" s="453"/>
      <c r="N23" s="454"/>
      <c r="O23" s="451">
        <f>ROUND(K23*M23,2)</f>
        <v>0</v>
      </c>
      <c r="P23" s="452"/>
      <c r="Q23" s="465"/>
      <c r="R23" s="466"/>
      <c r="S23" s="453"/>
      <c r="T23" s="454"/>
      <c r="U23" s="451">
        <f>ROUND(Q23*S23,2)</f>
        <v>0</v>
      </c>
      <c r="V23" s="452"/>
      <c r="W23" s="465"/>
      <c r="X23" s="466"/>
      <c r="Y23" s="481"/>
      <c r="Z23" s="481"/>
      <c r="AA23" s="451">
        <f>ROUND(W23*Y23,2)</f>
        <v>0</v>
      </c>
      <c r="AB23" s="452"/>
      <c r="AC23" s="109"/>
      <c r="AD23" s="1"/>
    </row>
    <row r="24" spans="1:30" ht="20.25" customHeight="1">
      <c r="A24" s="109"/>
      <c r="B24" s="455" t="s">
        <v>8</v>
      </c>
      <c r="C24" s="456"/>
      <c r="D24" s="456"/>
      <c r="E24" s="456"/>
      <c r="F24" s="456"/>
      <c r="G24" s="456"/>
      <c r="H24" s="456"/>
      <c r="I24" s="457"/>
      <c r="J24" s="12" t="s">
        <v>9</v>
      </c>
      <c r="K24" s="458" t="s">
        <v>9</v>
      </c>
      <c r="L24" s="459"/>
      <c r="M24" s="463" t="s">
        <v>9</v>
      </c>
      <c r="N24" s="464"/>
      <c r="O24" s="451">
        <f>SUM(O19:P23)</f>
        <v>0</v>
      </c>
      <c r="P24" s="452"/>
      <c r="Q24" s="458" t="s">
        <v>9</v>
      </c>
      <c r="R24" s="459"/>
      <c r="S24" s="463" t="s">
        <v>9</v>
      </c>
      <c r="T24" s="464"/>
      <c r="U24" s="451">
        <f>SUM(U19:V23)</f>
        <v>0</v>
      </c>
      <c r="V24" s="452"/>
      <c r="W24" s="458" t="s">
        <v>9</v>
      </c>
      <c r="X24" s="459"/>
      <c r="Y24" s="470" t="s">
        <v>9</v>
      </c>
      <c r="Z24" s="470"/>
      <c r="AA24" s="451">
        <f>SUM(AA19:AB23)</f>
        <v>0</v>
      </c>
      <c r="AB24" s="452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6" t="s">
        <v>164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8"/>
      <c r="AC27" s="109"/>
      <c r="AD27" s="1"/>
    </row>
    <row r="28" spans="1:30" ht="138.75" customHeight="1">
      <c r="A28" s="109"/>
      <c r="B28" s="467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9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&amp;LPROW_413_312/13/01/EPO&amp;RStrona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workbookViewId="0" topLeftCell="A1">
      <selection activeCell="R53" sqref="R53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4" t="s">
        <v>179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6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7" t="s">
        <v>82</v>
      </c>
      <c r="C4" s="505" t="s">
        <v>112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7"/>
      <c r="R4" s="499" t="s">
        <v>115</v>
      </c>
      <c r="S4" s="500"/>
      <c r="T4" s="500"/>
      <c r="U4" s="501"/>
      <c r="V4" s="58"/>
      <c r="W4" s="293" t="s">
        <v>110</v>
      </c>
      <c r="X4" s="537"/>
      <c r="Y4" s="537"/>
      <c r="Z4" s="537"/>
      <c r="AA4" s="537"/>
      <c r="AB4" s="538"/>
      <c r="AC4" s="90"/>
      <c r="AD4" s="91"/>
      <c r="AE4" s="109"/>
    </row>
    <row r="5" spans="1:39" ht="24.75" customHeight="1">
      <c r="A5" s="126"/>
      <c r="B5" s="498"/>
      <c r="C5" s="508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10"/>
      <c r="R5" s="502"/>
      <c r="S5" s="503"/>
      <c r="T5" s="503"/>
      <c r="U5" s="504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225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7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9"/>
      <c r="R6" s="511">
        <f>SUM(W6:AB6)</f>
        <v>0</v>
      </c>
      <c r="S6" s="512"/>
      <c r="T6" s="512"/>
      <c r="U6" s="513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226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7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9"/>
      <c r="R7" s="511">
        <f>SUM(W7:AB7)</f>
        <v>0</v>
      </c>
      <c r="S7" s="512"/>
      <c r="T7" s="512"/>
      <c r="U7" s="513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227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7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9"/>
      <c r="R8" s="511">
        <f>SUM(W8:AB8)</f>
        <v>0</v>
      </c>
      <c r="S8" s="512"/>
      <c r="T8" s="512"/>
      <c r="U8" s="513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227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7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9"/>
      <c r="R9" s="511">
        <f>SUM(W9:AB9)</f>
        <v>0</v>
      </c>
      <c r="S9" s="512"/>
      <c r="T9" s="512"/>
      <c r="U9" s="513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227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7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9"/>
      <c r="R10" s="511">
        <f>SUM(W10:AB10)</f>
        <v>0</v>
      </c>
      <c r="S10" s="512"/>
      <c r="T10" s="512"/>
      <c r="U10" s="513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227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4" t="s">
        <v>8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14">
        <f>SUM(R6:U10)</f>
        <v>0</v>
      </c>
      <c r="S11" s="515"/>
      <c r="T11" s="515"/>
      <c r="U11" s="516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7" t="s">
        <v>82</v>
      </c>
      <c r="C12" s="527" t="s">
        <v>113</v>
      </c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1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8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3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7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9"/>
      <c r="R14" s="511">
        <f>SUM(W14:AB14)</f>
        <v>0</v>
      </c>
      <c r="S14" s="512"/>
      <c r="T14" s="512"/>
      <c r="U14" s="513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7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9"/>
      <c r="R15" s="511">
        <f>SUM(W15:AB15)</f>
        <v>0</v>
      </c>
      <c r="S15" s="512"/>
      <c r="T15" s="512"/>
      <c r="U15" s="513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7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9"/>
      <c r="R16" s="511">
        <f>SUM(W16:AB16)</f>
        <v>0</v>
      </c>
      <c r="S16" s="512"/>
      <c r="T16" s="512"/>
      <c r="U16" s="513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4" t="s">
        <v>8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6"/>
      <c r="R17" s="514">
        <f>SUM(R14:U16)</f>
        <v>0</v>
      </c>
      <c r="S17" s="515"/>
      <c r="T17" s="515"/>
      <c r="U17" s="516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7" t="s">
        <v>82</v>
      </c>
      <c r="C18" s="527" t="s">
        <v>114</v>
      </c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8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2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7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9"/>
      <c r="R20" s="511">
        <f>SUM(W20,X20,Y20,Z20,AB20)</f>
        <v>0</v>
      </c>
      <c r="S20" s="512"/>
      <c r="T20" s="512"/>
      <c r="U20" s="513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7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9"/>
      <c r="R21" s="511">
        <f>SUM(W21,X21,Y21,Z21,AB21)</f>
        <v>0</v>
      </c>
      <c r="S21" s="512"/>
      <c r="T21" s="512"/>
      <c r="U21" s="513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7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9"/>
      <c r="R22" s="511">
        <f>SUM(W22,X22,Y22,Z22,AB22)</f>
        <v>0</v>
      </c>
      <c r="S22" s="512"/>
      <c r="T22" s="512"/>
      <c r="U22" s="513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4" t="s">
        <v>8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6"/>
      <c r="R23" s="514">
        <f>SUM(R20:U22)</f>
        <v>0</v>
      </c>
      <c r="S23" s="515"/>
      <c r="T23" s="515"/>
      <c r="U23" s="516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1" t="s">
        <v>111</v>
      </c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3"/>
      <c r="R24" s="514">
        <f>SUM(R23,R17,R11)</f>
        <v>0</v>
      </c>
      <c r="S24" s="515"/>
      <c r="T24" s="515"/>
      <c r="U24" s="516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20" t="s">
        <v>244</v>
      </c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226"/>
      <c r="AE27" s="109"/>
    </row>
    <row r="28" spans="1:31" ht="12.75">
      <c r="A28" s="109"/>
      <c r="B28" s="495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E28" s="109"/>
    </row>
    <row r="29" spans="1:31" ht="12.75">
      <c r="A29" s="109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&amp;LPROW_413_312/13/01/EPO&amp;RStrona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12.421875" style="0" customWidth="1"/>
    <col min="2" max="2" width="8.851562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2013</v>
      </c>
    </row>
    <row r="2" spans="1:256" ht="19.5" customHeight="1">
      <c r="A2" s="109"/>
      <c r="B2" s="285" t="s">
        <v>144</v>
      </c>
      <c r="C2" s="566"/>
      <c r="D2" s="566"/>
      <c r="E2" s="566"/>
      <c r="F2" s="566"/>
      <c r="G2" s="566"/>
      <c r="H2" s="566"/>
      <c r="I2" s="567"/>
      <c r="J2" s="24"/>
      <c r="K2" s="24"/>
      <c r="L2" s="24"/>
      <c r="M2" s="24"/>
      <c r="N2" s="109"/>
      <c r="P2">
        <v>10</v>
      </c>
      <c r="R2">
        <v>20</v>
      </c>
      <c r="IV2">
        <v>2014</v>
      </c>
    </row>
    <row r="3" spans="1:256" ht="28.5" customHeight="1">
      <c r="A3" s="109"/>
      <c r="B3" s="571" t="s">
        <v>180</v>
      </c>
      <c r="C3" s="572"/>
      <c r="D3" s="572"/>
      <c r="E3" s="572"/>
      <c r="F3" s="572"/>
      <c r="G3" s="572"/>
      <c r="H3" s="572"/>
      <c r="I3" s="573"/>
      <c r="J3" s="24"/>
      <c r="K3" s="24"/>
      <c r="L3" s="24"/>
      <c r="M3" s="24"/>
      <c r="N3" s="109"/>
      <c r="P3">
        <v>2</v>
      </c>
      <c r="IV3">
        <v>2015</v>
      </c>
    </row>
    <row r="4" spans="1:256" ht="160.5" customHeight="1">
      <c r="A4" s="109"/>
      <c r="B4" s="568"/>
      <c r="C4" s="569"/>
      <c r="D4" s="569"/>
      <c r="E4" s="569"/>
      <c r="F4" s="569"/>
      <c r="G4" s="569"/>
      <c r="H4" s="569"/>
      <c r="I4" s="570"/>
      <c r="J4" s="24"/>
      <c r="K4" s="24"/>
      <c r="L4" s="24"/>
      <c r="M4" s="24"/>
      <c r="N4" s="109"/>
      <c r="IV4">
        <v>2016</v>
      </c>
    </row>
    <row r="5" spans="1:256" ht="26.25" customHeight="1">
      <c r="A5" s="109"/>
      <c r="B5" s="534" t="s">
        <v>160</v>
      </c>
      <c r="C5" s="557"/>
      <c r="D5" s="557"/>
      <c r="E5" s="557"/>
      <c r="F5" s="557"/>
      <c r="G5" s="557"/>
      <c r="H5" s="557"/>
      <c r="I5" s="558"/>
      <c r="J5" s="24"/>
      <c r="K5" s="24"/>
      <c r="L5" s="24"/>
      <c r="M5" s="24"/>
      <c r="N5" s="109"/>
      <c r="IV5">
        <v>2017</v>
      </c>
    </row>
    <row r="6" spans="1:256" ht="25.5" customHeight="1">
      <c r="A6" s="109"/>
      <c r="B6" s="559" t="s">
        <v>82</v>
      </c>
      <c r="C6" s="497" t="s">
        <v>83</v>
      </c>
      <c r="D6" s="497" t="s">
        <v>84</v>
      </c>
      <c r="E6" s="561" t="s">
        <v>143</v>
      </c>
      <c r="F6" s="553" t="s">
        <v>110</v>
      </c>
      <c r="G6" s="554"/>
      <c r="H6" s="549" t="s">
        <v>181</v>
      </c>
      <c r="I6" s="550"/>
      <c r="J6" s="24"/>
      <c r="K6" s="24"/>
      <c r="L6" s="24"/>
      <c r="M6" s="24"/>
      <c r="N6" s="109"/>
      <c r="IV6">
        <v>2018</v>
      </c>
    </row>
    <row r="7" spans="1:14" ht="25.5" customHeight="1">
      <c r="A7" s="126"/>
      <c r="B7" s="560"/>
      <c r="C7" s="498"/>
      <c r="D7" s="498"/>
      <c r="E7" s="562"/>
      <c r="F7" s="555"/>
      <c r="G7" s="556"/>
      <c r="H7" s="551"/>
      <c r="I7" s="552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5"/>
      <c r="G8" s="546"/>
      <c r="H8" s="547"/>
      <c r="I8" s="548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5"/>
      <c r="G9" s="546"/>
      <c r="H9" s="547"/>
      <c r="I9" s="548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5"/>
      <c r="G10" s="546"/>
      <c r="H10" s="547"/>
      <c r="I10" s="548"/>
      <c r="J10" s="24"/>
      <c r="K10" s="24"/>
      <c r="L10" s="24"/>
      <c r="M10" s="24"/>
      <c r="N10" s="109"/>
    </row>
    <row r="11" spans="1:14" ht="19.5" customHeight="1">
      <c r="A11" s="109"/>
      <c r="B11" s="524" t="s">
        <v>11</v>
      </c>
      <c r="C11" s="541"/>
      <c r="D11" s="541"/>
      <c r="E11" s="541"/>
      <c r="F11" s="541"/>
      <c r="G11" s="542"/>
      <c r="H11" s="539">
        <f>SUM(H8:I10)</f>
        <v>0</v>
      </c>
      <c r="I11" s="540"/>
      <c r="N11" s="109"/>
    </row>
    <row r="12" spans="1:14" ht="17.25" customHeight="1">
      <c r="A12" s="109"/>
      <c r="B12" s="534" t="s">
        <v>146</v>
      </c>
      <c r="C12" s="543"/>
      <c r="D12" s="543"/>
      <c r="E12" s="543"/>
      <c r="F12" s="543"/>
      <c r="G12" s="543"/>
      <c r="H12" s="543"/>
      <c r="I12" s="544"/>
      <c r="N12" s="109"/>
    </row>
    <row r="13" spans="1:14" ht="188.25" customHeight="1">
      <c r="A13" s="109"/>
      <c r="B13" s="238"/>
      <c r="C13" s="239"/>
      <c r="D13" s="239"/>
      <c r="E13" s="239"/>
      <c r="F13" s="239"/>
      <c r="G13" s="239"/>
      <c r="H13" s="239"/>
      <c r="I13" s="240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534" t="s">
        <v>248</v>
      </c>
      <c r="C15" s="557"/>
      <c r="D15" s="557"/>
      <c r="E15" s="557"/>
      <c r="F15" s="557"/>
      <c r="G15" s="557"/>
      <c r="H15" s="557"/>
      <c r="I15" s="558"/>
      <c r="N15" s="109"/>
    </row>
    <row r="16" spans="1:14" ht="26.25" customHeight="1">
      <c r="A16" s="109"/>
      <c r="B16" s="559" t="s">
        <v>249</v>
      </c>
      <c r="C16" s="505" t="s">
        <v>250</v>
      </c>
      <c r="D16" s="563"/>
      <c r="E16" s="561" t="s">
        <v>256</v>
      </c>
      <c r="F16" s="553" t="s">
        <v>110</v>
      </c>
      <c r="G16" s="554"/>
      <c r="H16" s="549" t="s">
        <v>251</v>
      </c>
      <c r="I16" s="550"/>
      <c r="N16" s="109"/>
    </row>
    <row r="17" spans="1:14" ht="36.75" customHeight="1">
      <c r="A17" s="109"/>
      <c r="B17" s="560"/>
      <c r="C17" s="564"/>
      <c r="D17" s="565"/>
      <c r="E17" s="562"/>
      <c r="F17" s="555"/>
      <c r="G17" s="556"/>
      <c r="H17" s="551"/>
      <c r="I17" s="552"/>
      <c r="N17" s="109"/>
    </row>
    <row r="18" spans="1:14" ht="18" customHeight="1">
      <c r="A18" s="109"/>
      <c r="B18" s="167"/>
      <c r="C18" s="574"/>
      <c r="D18" s="378"/>
      <c r="E18" s="172"/>
      <c r="F18" s="545">
        <v>2013</v>
      </c>
      <c r="G18" s="546"/>
      <c r="H18" s="547"/>
      <c r="I18" s="548"/>
      <c r="N18" s="109"/>
    </row>
    <row r="19" spans="1:14" ht="18" customHeight="1">
      <c r="A19" s="109"/>
      <c r="B19" s="167"/>
      <c r="C19" s="574"/>
      <c r="D19" s="575"/>
      <c r="E19" s="172"/>
      <c r="F19" s="545">
        <v>2013</v>
      </c>
      <c r="G19" s="546"/>
      <c r="H19" s="547"/>
      <c r="I19" s="548"/>
      <c r="N19" s="109"/>
    </row>
    <row r="20" spans="1:14" ht="18" customHeight="1">
      <c r="A20" s="109"/>
      <c r="B20" s="167"/>
      <c r="C20" s="574"/>
      <c r="D20" s="575"/>
      <c r="E20" s="172"/>
      <c r="F20" s="545">
        <v>2013</v>
      </c>
      <c r="G20" s="546"/>
      <c r="H20" s="547"/>
      <c r="I20" s="548"/>
      <c r="N20" s="109"/>
    </row>
    <row r="21" spans="1:14" ht="19.5" customHeight="1">
      <c r="A21" s="109"/>
      <c r="B21" s="524" t="s">
        <v>11</v>
      </c>
      <c r="C21" s="541"/>
      <c r="D21" s="541"/>
      <c r="E21" s="541"/>
      <c r="F21" s="541"/>
      <c r="G21" s="542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3"/>
  <headerFooter scaleWithDoc="0" alignWithMargins="0">
    <oddFooter>&amp;LPROW_413_312/13/01/EPO&amp;RStrona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Magdalena Gadomska</cp:lastModifiedBy>
  <cp:lastPrinted>2013-03-21T07:32:57Z</cp:lastPrinted>
  <dcterms:created xsi:type="dcterms:W3CDTF">2008-01-21T14:02:00Z</dcterms:created>
  <dcterms:modified xsi:type="dcterms:W3CDTF">2013-12-30T09:57:43Z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